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mc:AlternateContent xmlns:mc="http://schemas.openxmlformats.org/markup-compatibility/2006">
    <mc:Choice Requires="x15">
      <x15ac:absPath xmlns:x15ac="http://schemas.microsoft.com/office/spreadsheetml/2010/11/ac" url="https://d.docs.live.net/fa28a3318145c992/ZestawienieKlasyfikacja2021/"/>
    </mc:Choice>
  </mc:AlternateContent>
  <xr:revisionPtr revIDLastSave="6" documentId="11_D686E3CDDE99907E1F4F862414AFF2117E8E3926" xr6:coauthVersionLast="47" xr6:coauthVersionMax="47" xr10:uidLastSave="{2D890B76-B361-4BE8-AE91-177E68218426}"/>
  <bookViews>
    <workbookView xWindow="-120" yWindow="-120" windowWidth="20730" windowHeight="11160" activeTab="1" xr2:uid="{00000000-000D-0000-FFFF-FFFF00000000}"/>
  </bookViews>
  <sheets>
    <sheet name="Klasyfikacja roczna" sheetId="2" r:id="rId1"/>
    <sheet name="Dodatkowe informacje 1" sheetId="3" r:id="rId2"/>
    <sheet name="Średnia uczniów" sheetId="4" r:id="rId3"/>
    <sheet name="Dodatkowe informacje 2" sheetId="5" r:id="rId4"/>
    <sheet name="Zachowanie" sheetId="6" r:id="rId5"/>
    <sheet name="Informacje o uczniach" sheetId="7" r:id="rId6"/>
  </sheets>
  <definedNames>
    <definedName name="_xlnm._FilterDatabase" localSheetId="5" hidden="1">'Informacje o uczniach'!$B$490:$E$490</definedName>
    <definedName name="_xlnm._FilterDatabase" localSheetId="2" hidden="1">'Średnia uczniów'!$A$1:$C$1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4" i="3" l="1"/>
  <c r="Z5" i="3"/>
  <c r="AD47" i="2"/>
  <c r="X28" i="3"/>
  <c r="S28" i="3"/>
  <c r="P28" i="3"/>
  <c r="M28" i="3"/>
  <c r="I28" i="3"/>
  <c r="E28" i="3"/>
  <c r="V25" i="3"/>
  <c r="S25" i="3"/>
  <c r="P25" i="3"/>
  <c r="M25" i="3"/>
  <c r="J25" i="3"/>
  <c r="G25" i="3"/>
  <c r="X25" i="3" s="1"/>
  <c r="E25" i="3"/>
  <c r="AB9" i="3"/>
  <c r="V9" i="3"/>
  <c r="L9" i="3"/>
  <c r="F9" i="3"/>
  <c r="AB8" i="3"/>
  <c r="V8" i="3"/>
  <c r="F8" i="3"/>
  <c r="L8" i="3" s="1"/>
  <c r="I5" i="3"/>
  <c r="S4" i="3"/>
  <c r="H4" i="3"/>
  <c r="AC29" i="2"/>
  <c r="AC28" i="2"/>
  <c r="AC27" i="2"/>
  <c r="AC26" i="2"/>
  <c r="AC25" i="2"/>
  <c r="AC24" i="2"/>
  <c r="AC23" i="2"/>
  <c r="AC22" i="2"/>
  <c r="AC21" i="2"/>
  <c r="AC20" i="2"/>
  <c r="AC19" i="2"/>
  <c r="AC18" i="2"/>
  <c r="AC17" i="2"/>
  <c r="AC16" i="2"/>
  <c r="AC15" i="2"/>
  <c r="AC14" i="2"/>
  <c r="AC13" i="2"/>
  <c r="AC12" i="2"/>
  <c r="AC11" i="2"/>
  <c r="AC10" i="2"/>
  <c r="AC9" i="2"/>
  <c r="AC8" i="2"/>
  <c r="AC7" i="2"/>
  <c r="AC6" i="2"/>
  <c r="AA47" i="2" s="1"/>
  <c r="AC5" i="2"/>
</calcChain>
</file>

<file path=xl/sharedStrings.xml><?xml version="1.0" encoding="utf-8"?>
<sst xmlns="http://schemas.openxmlformats.org/spreadsheetml/2006/main" count="1712" uniqueCount="312">
  <si>
    <t>Nr w dzienniku</t>
  </si>
  <si>
    <t>Uczeń</t>
  </si>
  <si>
    <t>Zachowanie</t>
  </si>
  <si>
    <t>Nazwa przedmiotu</t>
  </si>
  <si>
    <t>Liczba ocen</t>
  </si>
  <si>
    <t>Liczba opusz. godz.</t>
  </si>
  <si>
    <t>Liczba spóźnień</t>
  </si>
  <si>
    <t>Frekwencja w % semestr 1</t>
  </si>
  <si>
    <t>Frekwencja w % semestr 2</t>
  </si>
  <si>
    <t>Frekwencja w % podsumowanie roczne</t>
  </si>
  <si>
    <t>Średnia ocen</t>
  </si>
  <si>
    <t>Religia</t>
  </si>
  <si>
    <t>Język polski</t>
  </si>
  <si>
    <t>Język angielski</t>
  </si>
  <si>
    <t>Muzyka</t>
  </si>
  <si>
    <t>Plastyka</t>
  </si>
  <si>
    <t>Historia</t>
  </si>
  <si>
    <t>Biologia</t>
  </si>
  <si>
    <t>Geografia</t>
  </si>
  <si>
    <t>Matematyka</t>
  </si>
  <si>
    <t>Informatyka</t>
  </si>
  <si>
    <t>Technika</t>
  </si>
  <si>
    <t>Wychowanie fizyczne</t>
  </si>
  <si>
    <t>Wychowanie do życia w rodzinie</t>
  </si>
  <si>
    <t>celujących</t>
  </si>
  <si>
    <t>bardzo dobrych</t>
  </si>
  <si>
    <t>dobrych</t>
  </si>
  <si>
    <t>dostatecznych</t>
  </si>
  <si>
    <t>dopuszczających</t>
  </si>
  <si>
    <t>niedostatecznych</t>
  </si>
  <si>
    <t>nieklasyfikowanych</t>
  </si>
  <si>
    <t>zwolnionych</t>
  </si>
  <si>
    <t>uczestniczących</t>
  </si>
  <si>
    <t>uspr.</t>
  </si>
  <si>
    <t>nieuspr.</t>
  </si>
  <si>
    <t>razem</t>
  </si>
  <si>
    <t>Buczek Dominik Marek</t>
  </si>
  <si>
    <t>dobre</t>
  </si>
  <si>
    <t>u</t>
  </si>
  <si>
    <t>Cięciwa Karol Janusz</t>
  </si>
  <si>
    <t>bardzo dobre</t>
  </si>
  <si>
    <t>Dudczak Emilia Adrianna</t>
  </si>
  <si>
    <t>wzorowe</t>
  </si>
  <si>
    <t>Fiedor Julia "FieJul"</t>
  </si>
  <si>
    <t xml:space="preserve"> </t>
  </si>
  <si>
    <t/>
  </si>
  <si>
    <t>z</t>
  </si>
  <si>
    <t>Golonka Michał</t>
  </si>
  <si>
    <t>Gumulak Adrian Bartłomiej</t>
  </si>
  <si>
    <t>Gumulak Gabriela Emilia</t>
  </si>
  <si>
    <t>Klóska Milena</t>
  </si>
  <si>
    <t>Kulig Jakub Marcin</t>
  </si>
  <si>
    <t>Kulig Miłosz Paweł</t>
  </si>
  <si>
    <t>Kulig Szymon Piotr</t>
  </si>
  <si>
    <t>Litwiński Filip Maciej</t>
  </si>
  <si>
    <t>Mikulec Oliwia Patrycja</t>
  </si>
  <si>
    <t>Padula Hubert</t>
  </si>
  <si>
    <t>Padula Magdalena Maria</t>
  </si>
  <si>
    <t>Papież  Patryk Szczepan</t>
  </si>
  <si>
    <t>Patynowski Hubert Andrzej</t>
  </si>
  <si>
    <t>Plata Dorota Anna</t>
  </si>
  <si>
    <t>Pustułka Aleksandra Katarzyna</t>
  </si>
  <si>
    <t>Pustułka Bartosz Wojciech</t>
  </si>
  <si>
    <t>Soboń Marcin Piotr</t>
  </si>
  <si>
    <t>Tokarczyk Wiktoria Maria</t>
  </si>
  <si>
    <t>Tomasiak Jakub</t>
  </si>
  <si>
    <t>Weber Wiktoria Gabriela</t>
  </si>
  <si>
    <t>Zając  Natalia Wiktoria</t>
  </si>
  <si>
    <t>Liczba uczniów</t>
  </si>
  <si>
    <t>bez ocen niedostatecznych</t>
  </si>
  <si>
    <t>z 1-2 ocenami ndst.</t>
  </si>
  <si>
    <t>z 3 i więcej ocenami ndst.</t>
  </si>
  <si>
    <t>Średnia przedmiotu</t>
  </si>
  <si>
    <t>Kolor</t>
  </si>
  <si>
    <t>Legenda przedmiotów</t>
  </si>
  <si>
    <t>komórka biała - obowiązkowy</t>
  </si>
  <si>
    <t>komórka czerwona - dodatkowy</t>
  </si>
  <si>
    <t>komórka zielona - uzupełniający</t>
  </si>
  <si>
    <t>komórka żółta - w profilu (w Liceum profilowanym)</t>
  </si>
  <si>
    <t>komórka błękitna - strona w dzienniku</t>
  </si>
  <si>
    <t>komórka szara - nie obowiązuje</t>
  </si>
  <si>
    <t>komórka fioletowa - inny</t>
  </si>
  <si>
    <t>Dodatkowe informacje dla 2 semestru w roku szkolnym 2020/2021</t>
  </si>
  <si>
    <t>Oddział</t>
  </si>
  <si>
    <t>5a</t>
  </si>
  <si>
    <t>Wychowawca</t>
  </si>
  <si>
    <t>Czartowska Lucyna [LC]</t>
  </si>
  <si>
    <t>Stan oddziału w dniu 1 IX</t>
  </si>
  <si>
    <t>w dniu 14.07.2021</t>
  </si>
  <si>
    <t>Liczba uczniów ze średnią 3,5 - 4</t>
  </si>
  <si>
    <t>Liczba uczniów ze średnią 4,01 - 4,74</t>
  </si>
  <si>
    <t>Liczba uczniów ze śr. 4,75 i pow.</t>
  </si>
  <si>
    <t>Najwyższa średnia ocena w oddziale</t>
  </si>
  <si>
    <t>Najniższa średnia ocena w oddziale</t>
  </si>
  <si>
    <t>Uczniowie, którzy ubyli (+daty)</t>
  </si>
  <si>
    <t>przybyli (+daty)</t>
  </si>
  <si>
    <t>Bez ocen niedost. jest</t>
  </si>
  <si>
    <t>uczniów, co stanowi</t>
  </si>
  <si>
    <t>%</t>
  </si>
  <si>
    <t>Z dwiema ocenami niedostatecznymi jest</t>
  </si>
  <si>
    <t>Z jedną oceną niedostateczną jest</t>
  </si>
  <si>
    <t>Z trzema i więcej ocenami niedostatecznymi jest</t>
  </si>
  <si>
    <t>Uczniowie z ocenami ndst.</t>
  </si>
  <si>
    <t>przedmiot (przedmioty)</t>
  </si>
  <si>
    <t>prowadzący</t>
  </si>
  <si>
    <t>nieobecność usprawiedliwiona</t>
  </si>
  <si>
    <t>nieobecność nieusprawiedliwiona</t>
  </si>
  <si>
    <t>Uczniowie wyróżniający się w nauce</t>
  </si>
  <si>
    <t>śr. ocena</t>
  </si>
  <si>
    <t>frekwencja %</t>
  </si>
  <si>
    <t>Uczniowie ze 100% frekwencją:</t>
  </si>
  <si>
    <t>Zestawienie ocen z przedmiotów:</t>
  </si>
  <si>
    <t>śred. ocena oddziału</t>
  </si>
  <si>
    <t>Zestawienie ocen z zachowania:</t>
  </si>
  <si>
    <t>nagannych</t>
  </si>
  <si>
    <t>nieodpowiednich</t>
  </si>
  <si>
    <t>poprawnych</t>
  </si>
  <si>
    <t>wzorowych</t>
  </si>
  <si>
    <t>Uczniowie z ocenami wzorowymi:</t>
  </si>
  <si>
    <t>Dudczak Emilia Adrianna
Gumulak Adrian Bartłomiej
Gumulak Gabriela Emilia
Klóska Milena
Kulig Miłosz Paweł
Kulig Szymon Piotr
Padula Magdalena Maria
Patynowski Hubert Andrzej
Plata Dorota Anna
Pustułka Aleksandra Katarzyna
Soboń Marcin Piotr
Tomasiak Jakub
Weber Wiktoria Gabriela
Zając  Natalia Wiktoria</t>
  </si>
  <si>
    <t>Numer w dzienniku</t>
  </si>
  <si>
    <t>Dane ucznia</t>
  </si>
  <si>
    <t>Średnia</t>
  </si>
  <si>
    <t>Dodatkowe informacje dla oddziału 5a w roku szkolnym 2020/2021</t>
  </si>
  <si>
    <t>Dane podstawowe</t>
  </si>
  <si>
    <t>Wychowawca: Czartowska Lucyna [LC]</t>
  </si>
  <si>
    <t>Liczba uczniów w dniu</t>
  </si>
  <si>
    <t>Dzień</t>
  </si>
  <si>
    <t>01.09.2020</t>
  </si>
  <si>
    <t>20.09.2020</t>
  </si>
  <si>
    <t>30.09.2020</t>
  </si>
  <si>
    <t>02.01.2021</t>
  </si>
  <si>
    <t>31.03.2021</t>
  </si>
  <si>
    <t>10.04.2021</t>
  </si>
  <si>
    <t>10.06.2021</t>
  </si>
  <si>
    <t>14.07.2021</t>
  </si>
  <si>
    <t>Frekwencja na dzień klasyfikacji</t>
  </si>
  <si>
    <t>Frekwencja</t>
  </si>
  <si>
    <t>Stan %</t>
  </si>
  <si>
    <t>Liczba ocen w oddziale</t>
  </si>
  <si>
    <t>Liczba</t>
  </si>
  <si>
    <t>Uczniowie</t>
  </si>
  <si>
    <t>Oceny</t>
  </si>
  <si>
    <t>Celujący</t>
  </si>
  <si>
    <t>Bardzo dobry</t>
  </si>
  <si>
    <t>Dobry</t>
  </si>
  <si>
    <t>poprawne</t>
  </si>
  <si>
    <t>nieklasyfikowani</t>
  </si>
  <si>
    <t>Dostateczny</t>
  </si>
  <si>
    <t>nieodpowiednie</t>
  </si>
  <si>
    <t>Dopuszczający</t>
  </si>
  <si>
    <t>naganne</t>
  </si>
  <si>
    <t>Niedostateczny</t>
  </si>
  <si>
    <t>Nieklasyfikowany</t>
  </si>
  <si>
    <t>Liczba uczniów klasyfikowanych/promowanych</t>
  </si>
  <si>
    <t>Promowani</t>
  </si>
  <si>
    <t>Promowani z wyróżnieniem</t>
  </si>
  <si>
    <t>Niepromowani</t>
  </si>
  <si>
    <t>Średnia uczniów</t>
  </si>
  <si>
    <t>Opis</t>
  </si>
  <si>
    <t>Dane</t>
  </si>
  <si>
    <t>Liczba uczniów ze średnią poniżej 3</t>
  </si>
  <si>
    <t>Liczba uczniów ze średnią 3 - 3,5</t>
  </si>
  <si>
    <t>Liczba uczniów ze średnią powyżej 4,01 - 4,74</t>
  </si>
  <si>
    <t>Liczba uczniów z egzaminami</t>
  </si>
  <si>
    <t>Rodzaj egzaminu</t>
  </si>
  <si>
    <t>Egzamin poprawkowy</t>
  </si>
  <si>
    <t>Egzamin klasyfikacyjny</t>
  </si>
  <si>
    <t>Dane ogólne</t>
  </si>
  <si>
    <t>Uczniowie ze 100% frekwencją</t>
  </si>
  <si>
    <t>L.p.</t>
  </si>
  <si>
    <t>Nazwisko imiona</t>
  </si>
  <si>
    <t>Uczniowie wyróżniający się w nauce (średnia powyżej 4,75; zachowanie min. bardzo dobre)</t>
  </si>
  <si>
    <t>%frekwencji</t>
  </si>
  <si>
    <t>Uczniowie zwolnieni z zajęć</t>
  </si>
  <si>
    <t>Data zwolnienia od - do</t>
  </si>
  <si>
    <t>23.10.2020 - 23.10.2020</t>
  </si>
  <si>
    <t>06.11.2020 - 06.11.2020</t>
  </si>
  <si>
    <t>27.11.2020 - 27.11.2020</t>
  </si>
  <si>
    <t>18.12.2020 - 18.12.2020</t>
  </si>
  <si>
    <t>12.02.2021 - 12.02.2021</t>
  </si>
  <si>
    <t>05.03.2021 - 05.03.2021</t>
  </si>
  <si>
    <t>19.03.2021 - 19.03.2021</t>
  </si>
  <si>
    <t>11.06.2021 - 11.06.2021</t>
  </si>
  <si>
    <t>05.10.2020 - 05.10.2020</t>
  </si>
  <si>
    <t>06.10.2020 - 06.10.2020</t>
  </si>
  <si>
    <t>07.10.2020 - 07.10.2020</t>
  </si>
  <si>
    <t>08.10.2020 - 08.10.2020</t>
  </si>
  <si>
    <t>09.10.2020 - 09.10.2020</t>
  </si>
  <si>
    <t>13.10.2020 - 13.10.2020</t>
  </si>
  <si>
    <t>15.10.2020 - 15.10.2020</t>
  </si>
  <si>
    <t>16.10.2020 - 16.10.2020</t>
  </si>
  <si>
    <t>19.10.2020 - 19.10.2020</t>
  </si>
  <si>
    <t>20.10.2020 - 20.10.2020</t>
  </si>
  <si>
    <t>21.10.2020 - 21.10.2020</t>
  </si>
  <si>
    <t>22.10.2020 - 22.10.2020</t>
  </si>
  <si>
    <t>09.11.2020 - 09.11.2020</t>
  </si>
  <si>
    <t>13.11.2020 - 13.11.2020</t>
  </si>
  <si>
    <t>16.11.2020 - 16.11.2020</t>
  </si>
  <si>
    <t>25.11.2020 - 25.11.2020</t>
  </si>
  <si>
    <t>19.01.2021 - 19.01.2021</t>
  </si>
  <si>
    <t>28.01.2021 - 28.01.2021</t>
  </si>
  <si>
    <t>16.02.2021 - 16.02.2021</t>
  </si>
  <si>
    <t>23.03.2021 - 23.03.2021</t>
  </si>
  <si>
    <t>20.04.2021 - 20.04.2021</t>
  </si>
  <si>
    <t>21.04.2021 - 21.04.2021</t>
  </si>
  <si>
    <t>28.04.2021 - 28.04.2021</t>
  </si>
  <si>
    <t>14.05.2021 - 14.05.2021</t>
  </si>
  <si>
    <t>17.05.2021 - 17.05.2021</t>
  </si>
  <si>
    <t>19.05.2021 - 21.05.2021</t>
  </si>
  <si>
    <t>09.06.2021 - 09.06.2021</t>
  </si>
  <si>
    <t>17.06.2021 - 17.06.2021</t>
  </si>
  <si>
    <t>18.06.2021 - 18.06.2021</t>
  </si>
  <si>
    <t>21.06.2021 - 21.06.2021</t>
  </si>
  <si>
    <t>22.06.2021 - 22.06.2021</t>
  </si>
  <si>
    <t>23.06.2021 - 23.06.2021</t>
  </si>
  <si>
    <t>Uczniowie zwolnieni z zajęć - religia</t>
  </si>
  <si>
    <t>09.12.2020 - 09.12.2020</t>
  </si>
  <si>
    <t>20.01.2021 - 20.01.2021</t>
  </si>
  <si>
    <t>27.01.2021 - 27.01.2021</t>
  </si>
  <si>
    <t>03.02.2021 - 03.02.2021</t>
  </si>
  <si>
    <t>10.03.2021 - 10.03.2021</t>
  </si>
  <si>
    <t>17.03.2021 - 17.03.2021</t>
  </si>
  <si>
    <t>30.03.2021 - 30.03.2021</t>
  </si>
  <si>
    <t>13.04.2021 - 13.04.2021</t>
  </si>
  <si>
    <t>05.05.2021 - 05.05.2021</t>
  </si>
  <si>
    <t>Uczniowie zwolnieni z zajęć - język polski</t>
  </si>
  <si>
    <t>05.11.2020 - 05.11.2020</t>
  </si>
  <si>
    <t>10.11.2020 - 10.11.2020</t>
  </si>
  <si>
    <t>12.11.2020 - 12.11.2020</t>
  </si>
  <si>
    <t>17.11.2020 - 17.11.2020</t>
  </si>
  <si>
    <t>18.11.2020 - 18.11.2020</t>
  </si>
  <si>
    <t>01.12.2020 - 01.12.2020</t>
  </si>
  <si>
    <t>02.02.2021 - 02.02.2021</t>
  </si>
  <si>
    <t>05.02.2021 - 05.02.2021</t>
  </si>
  <si>
    <t>17.02.2021 - 17.02.2021</t>
  </si>
  <si>
    <t>26.02.2021 - 26.02.2021</t>
  </si>
  <si>
    <t>02.03.2021 - 02.03.2021</t>
  </si>
  <si>
    <t>11.03.2021 - 11.03.2021</t>
  </si>
  <si>
    <t>12.03.2021 - 12.03.2021</t>
  </si>
  <si>
    <t>16.03.2021 - 16.03.2021</t>
  </si>
  <si>
    <t>18.03.2021 - 18.03.2021</t>
  </si>
  <si>
    <t>25.03.2021 - 25.03.2021</t>
  </si>
  <si>
    <t>07.04.2021 - 07.04.2021</t>
  </si>
  <si>
    <t>08.04.2021 - 08.04.2021</t>
  </si>
  <si>
    <t>09.04.2021 - 09.04.2021</t>
  </si>
  <si>
    <t>14.04.2021 - 14.04.2021</t>
  </si>
  <si>
    <t>16.04.2021 - 16.04.2021</t>
  </si>
  <si>
    <t>04.05.2021 - 04.05.2021</t>
  </si>
  <si>
    <t>07.05.2021 - 07.05.2021</t>
  </si>
  <si>
    <t>11.05.2021 - 11.05.2021</t>
  </si>
  <si>
    <t>12.05.2021 - 12.05.2021</t>
  </si>
  <si>
    <t>18.05.2021 - 18.05.2021</t>
  </si>
  <si>
    <t>20.05.2021 - 20.05.2021</t>
  </si>
  <si>
    <t>01.06.2021 - 01.06.2021</t>
  </si>
  <si>
    <t>Uczniowie zwolnieni z zajęć - język angielski</t>
  </si>
  <si>
    <t>30.10.2020 - 30.10.2020</t>
  </si>
  <si>
    <t>16.12.2020 - 16.12.2020</t>
  </si>
  <si>
    <t>15.02.2021 - 15.02.2021</t>
  </si>
  <si>
    <t>24.02.2021 - 24.02.2021</t>
  </si>
  <si>
    <t>08.03.2021 - 08.03.2021</t>
  </si>
  <si>
    <t>15.03.2021 - 15.03.2021</t>
  </si>
  <si>
    <t>22.03.2021 - 22.03.2021</t>
  </si>
  <si>
    <t>24.03.2021 - 24.03.2021</t>
  </si>
  <si>
    <t>29.03.2021 - 29.03.2021</t>
  </si>
  <si>
    <t>12.04.2021 - 12.04.2021</t>
  </si>
  <si>
    <t>19.04.2021 - 19.04.2021</t>
  </si>
  <si>
    <t>23.04.2021 - 23.04.2021</t>
  </si>
  <si>
    <t>26.04.2021 - 26.04.2021</t>
  </si>
  <si>
    <t>10.05.2021 - 10.05.2021</t>
  </si>
  <si>
    <t>24.05.2021 - 24.05.2021</t>
  </si>
  <si>
    <t>31.05.2021 - 31.05.2021</t>
  </si>
  <si>
    <t>Uczniowie zwolnieni z zajęć - muzyka</t>
  </si>
  <si>
    <t>22.04.2021 - 22.04.2021</t>
  </si>
  <si>
    <t>29.04.2021 - 29.04.2021</t>
  </si>
  <si>
    <t>06.05.2021 - 06.05.2021</t>
  </si>
  <si>
    <t>13.05.2021 - 13.05.2021</t>
  </si>
  <si>
    <t>Uczniowie zwolnieni z zajęć - plastyka</t>
  </si>
  <si>
    <t>Uczniowie zwolnieni z zajęć - historia</t>
  </si>
  <si>
    <t>22.01.2021 - 22.01.2021</t>
  </si>
  <si>
    <t>15.04.2021 - 15.04.2021</t>
  </si>
  <si>
    <t>Uczniowie zwolnieni z zajęć - biologia</t>
  </si>
  <si>
    <t>22.02.2021 - 22.02.2021</t>
  </si>
  <si>
    <t>Uczniowie zwolnieni z zajęć - geografia</t>
  </si>
  <si>
    <t>01.02.2021 - 01.02.2021</t>
  </si>
  <si>
    <t>Uczniowie zwolnieni z zajęć - matematyka</t>
  </si>
  <si>
    <t>27.10.2020 - 27.10.2020</t>
  </si>
  <si>
    <t>03.11.2020 - 03.11.2020</t>
  </si>
  <si>
    <t>20.11.2020 - 20.11.2020</t>
  </si>
  <si>
    <t>26.01.2021 - 26.01.2021</t>
  </si>
  <si>
    <t>03.03.2021 - 03.03.2021</t>
  </si>
  <si>
    <t>30.04.2021 - 30.04.2021</t>
  </si>
  <si>
    <t>Uczniowie zwolnieni z zajęć - informatyka</t>
  </si>
  <si>
    <t>08.02.2021 - 08.02.2021</t>
  </si>
  <si>
    <t>Uczniowie zwolnieni z zajęć - technika</t>
  </si>
  <si>
    <t>07.12.2020 - 07.12.2020</t>
  </si>
  <si>
    <t>01.03.2021 - 01.03.2021</t>
  </si>
  <si>
    <t>Uczniowie zwolnieni z zajęć - wychowanie fizyczne</t>
  </si>
  <si>
    <t>26.11.2020 - 26.11.2020</t>
  </si>
  <si>
    <t>10.12.2020 - 10.12.2020</t>
  </si>
  <si>
    <t>15.12.2020 - 15.12.2020</t>
  </si>
  <si>
    <t>21.01.2021 - 21.01.2021</t>
  </si>
  <si>
    <t>04.02.2021 - 04.02.2021</t>
  </si>
  <si>
    <t>11.02.2021 - 11.02.2021</t>
  </si>
  <si>
    <t>04.03.2021 - 04.03.2021</t>
  </si>
  <si>
    <t>10.06.2021 - 10.06.2021</t>
  </si>
  <si>
    <t>Uczniowie zwolnieni z zajęć - wychowanie do życia w rodzinie</t>
  </si>
  <si>
    <t>Adnotacja o poziomie nauczania języka obcego nowożytnego uczniów</t>
  </si>
  <si>
    <t>Przedmiot</t>
  </si>
  <si>
    <t>Adnotacja</t>
  </si>
  <si>
    <t>II.1.</t>
  </si>
  <si>
    <t>Uczniowie, którzy otrzymują świadectwo z wyróżnieniem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</si>
</sst>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theme="1"/>
      <name val="Calibri"/>
      <family val="2"/>
    </font>
    <font>
      <b/>
      <sz val="10"/>
      <color theme="1"/>
      <name val="Calibri"/>
      <family val="2"/>
    </font>
    <font>
      <b/>
      <sz val="14"/>
      <color theme="1"/>
      <name val="Calibri"/>
      <family val="2"/>
    </font>
    <font>
      <sz val="8"/>
      <color theme="1"/>
      <name val="Calibri"/>
      <family val="2"/>
    </font>
  </fonts>
  <fills count="10">
    <fill>
      <patternFill patternType="none"/>
    </fill>
    <fill>
      <patternFill patternType="gray125"/>
    </fill>
    <fill>
      <patternFill patternType="solid">
        <fgColor indexed="65"/>
        <bgColor indexed="64"/>
      </patternFill>
    </fill>
    <fill>
      <patternFill patternType="solid">
        <fgColor rgb="FFF4DCF9"/>
        <bgColor indexed="64"/>
      </patternFill>
    </fill>
    <fill>
      <patternFill patternType="solid">
        <fgColor rgb="FFF0F0F0"/>
        <bgColor indexed="64"/>
      </patternFill>
    </fill>
    <fill>
      <patternFill patternType="solid">
        <fgColor rgb="FFFAA384"/>
        <bgColor indexed="64"/>
      </patternFill>
    </fill>
    <fill>
      <patternFill patternType="solid">
        <fgColor rgb="FFC3E07E"/>
        <bgColor indexed="64"/>
      </patternFill>
    </fill>
    <fill>
      <patternFill patternType="solid">
        <fgColor rgb="FFFCF09E"/>
        <bgColor indexed="64"/>
      </patternFill>
    </fill>
    <fill>
      <patternFill patternType="solid">
        <fgColor rgb="FFD7E0E8"/>
        <bgColor indexed="64"/>
      </patternFill>
    </fill>
    <fill>
      <patternFill patternType="solid">
        <fgColor rgb="FFB7B6B6"/>
        <bgColor indexed="64"/>
      </patternFill>
    </fill>
  </fills>
  <borders count="45">
    <border>
      <left/>
      <right/>
      <top/>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medium">
        <color auto="1"/>
      </top>
      <bottom/>
      <diagonal/>
    </border>
    <border>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medium">
        <color auto="1"/>
      </bottom>
      <diagonal/>
    </border>
    <border>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s>
  <cellStyleXfs count="1">
    <xf numFmtId="0" fontId="0" fillId="0" borderId="0">
      <alignment horizontal="center" vertical="center"/>
    </xf>
  </cellStyleXfs>
  <cellXfs count="102">
    <xf numFmtId="0" fontId="0" fillId="0" borderId="0" xfId="0" applyFont="1" applyAlignment="1">
      <alignment horizontal="center" vertical="center"/>
    </xf>
    <xf numFmtId="0" fontId="0" fillId="2" borderId="1" xfId="0" applyFont="1" applyFill="1" applyBorder="1" applyAlignment="1">
      <alignment horizontal="center" vertical="center" textRotation="90" wrapText="1"/>
    </xf>
    <xf numFmtId="0" fontId="0" fillId="2" borderId="18" xfId="0" applyFont="1" applyFill="1" applyBorder="1" applyAlignment="1">
      <alignment horizontal="center" vertical="center" wrapText="1"/>
    </xf>
    <xf numFmtId="0" fontId="0" fillId="2" borderId="18" xfId="0" applyFont="1" applyFill="1" applyBorder="1" applyAlignment="1">
      <alignment horizontal="left" vertical="center" wrapText="1"/>
    </xf>
    <xf numFmtId="0" fontId="0" fillId="2" borderId="19"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0" fillId="3" borderId="21" xfId="0" applyFont="1" applyFill="1" applyBorder="1" applyAlignment="1">
      <alignment horizontal="center" vertical="center" wrapText="1"/>
    </xf>
    <xf numFmtId="0" fontId="0" fillId="4" borderId="19" xfId="0" applyFont="1" applyFill="1" applyBorder="1" applyAlignment="1">
      <alignment horizontal="center" vertical="center" wrapText="1"/>
    </xf>
    <xf numFmtId="0" fontId="0" fillId="4" borderId="20" xfId="0" applyFont="1" applyFill="1" applyBorder="1" applyAlignment="1">
      <alignment horizontal="center" vertical="center" wrapText="1"/>
    </xf>
    <xf numFmtId="0" fontId="0" fillId="4" borderId="21" xfId="0" applyFont="1" applyFill="1" applyBorder="1" applyAlignment="1">
      <alignment horizontal="center" vertical="center" wrapText="1"/>
    </xf>
    <xf numFmtId="2" fontId="0" fillId="2" borderId="18" xfId="0" applyNumberFormat="1" applyFont="1" applyFill="1" applyBorder="1" applyAlignment="1">
      <alignment horizontal="center" vertical="center" wrapText="1"/>
    </xf>
    <xf numFmtId="2" fontId="0" fillId="4" borderId="18" xfId="0" applyNumberFormat="1" applyFont="1" applyFill="1" applyBorder="1" applyAlignment="1">
      <alignment horizontal="center" vertical="center" wrapText="1"/>
    </xf>
    <xf numFmtId="0" fontId="0" fillId="2" borderId="22" xfId="0" applyFont="1" applyFill="1" applyBorder="1" applyAlignment="1">
      <alignment horizontal="center" vertical="center" wrapText="1"/>
    </xf>
    <xf numFmtId="0" fontId="0" fillId="2" borderId="22" xfId="0" applyFont="1" applyFill="1" applyBorder="1" applyAlignment="1">
      <alignment horizontal="left" vertical="center" wrapText="1"/>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4" borderId="23" xfId="0" applyFont="1" applyFill="1" applyBorder="1" applyAlignment="1">
      <alignment horizontal="center" vertical="center" wrapText="1"/>
    </xf>
    <xf numFmtId="0" fontId="0" fillId="4" borderId="24" xfId="0" applyFont="1" applyFill="1" applyBorder="1" applyAlignment="1">
      <alignment horizontal="center" vertical="center" wrapText="1"/>
    </xf>
    <xf numFmtId="0" fontId="0" fillId="4" borderId="25" xfId="0" applyFont="1" applyFill="1" applyBorder="1" applyAlignment="1">
      <alignment horizontal="center" vertical="center" wrapText="1"/>
    </xf>
    <xf numFmtId="2" fontId="0" fillId="2" borderId="22" xfId="0" applyNumberFormat="1" applyFont="1" applyFill="1" applyBorder="1" applyAlignment="1">
      <alignment horizontal="center" vertical="center" wrapText="1"/>
    </xf>
    <xf numFmtId="2" fontId="0" fillId="4" borderId="22" xfId="0" applyNumberFormat="1" applyFont="1" applyFill="1" applyBorder="1" applyAlignment="1">
      <alignment horizontal="center" vertical="center" wrapText="1"/>
    </xf>
    <xf numFmtId="0" fontId="0" fillId="2" borderId="25" xfId="0" applyFont="1" applyFill="1" applyBorder="1" applyAlignment="1">
      <alignment horizontal="center" vertical="center" wrapText="1"/>
    </xf>
    <xf numFmtId="0" fontId="0" fillId="4" borderId="22" xfId="0" applyFont="1" applyFill="1" applyBorder="1" applyAlignment="1">
      <alignment horizontal="center" vertical="center" wrapText="1"/>
    </xf>
    <xf numFmtId="0" fontId="0" fillId="2" borderId="26" xfId="0" applyFont="1" applyFill="1" applyBorder="1" applyAlignment="1">
      <alignment horizontal="center" vertical="center" wrapText="1"/>
    </xf>
    <xf numFmtId="0" fontId="0" fillId="2" borderId="26" xfId="0" applyFont="1" applyFill="1" applyBorder="1" applyAlignment="1">
      <alignment horizontal="left" vertical="center" wrapText="1"/>
    </xf>
    <xf numFmtId="0" fontId="0" fillId="2" borderId="27" xfId="0" applyFont="1" applyFill="1" applyBorder="1" applyAlignment="1">
      <alignment horizontal="center" vertical="center" wrapText="1"/>
    </xf>
    <xf numFmtId="0" fontId="0" fillId="2" borderId="28" xfId="0" applyFont="1" applyFill="1" applyBorder="1" applyAlignment="1">
      <alignment horizontal="center" vertical="center" wrapText="1"/>
    </xf>
    <xf numFmtId="0" fontId="0" fillId="2" borderId="29" xfId="0" applyFont="1" applyFill="1" applyBorder="1" applyAlignment="1">
      <alignment horizontal="center" vertical="center" wrapText="1"/>
    </xf>
    <xf numFmtId="0" fontId="0" fillId="4" borderId="27" xfId="0" applyFont="1" applyFill="1" applyBorder="1" applyAlignment="1">
      <alignment horizontal="center" vertical="center" wrapText="1"/>
    </xf>
    <xf numFmtId="0" fontId="0" fillId="4" borderId="28" xfId="0" applyFont="1" applyFill="1" applyBorder="1" applyAlignment="1">
      <alignment horizontal="center" vertical="center" wrapText="1"/>
    </xf>
    <xf numFmtId="0" fontId="0" fillId="4" borderId="29" xfId="0" applyFont="1" applyFill="1" applyBorder="1" applyAlignment="1">
      <alignment horizontal="center" vertical="center" wrapText="1"/>
    </xf>
    <xf numFmtId="0" fontId="0" fillId="4" borderId="26" xfId="0" applyFont="1" applyFill="1" applyBorder="1" applyAlignment="1">
      <alignment horizontal="center" vertical="center" wrapText="1"/>
    </xf>
    <xf numFmtId="2" fontId="1" fillId="4" borderId="11" xfId="0" applyNumberFormat="1" applyFont="1" applyFill="1" applyBorder="1" applyAlignment="1">
      <alignment horizontal="center" vertical="center" textRotation="90" wrapText="1"/>
    </xf>
    <xf numFmtId="2" fontId="1" fillId="4" borderId="14" xfId="0" applyNumberFormat="1" applyFont="1" applyFill="1" applyBorder="1" applyAlignment="1">
      <alignment horizontal="center" vertical="center" textRotation="90" wrapText="1"/>
    </xf>
    <xf numFmtId="2" fontId="1" fillId="4" borderId="16" xfId="0" applyNumberFormat="1" applyFont="1" applyFill="1" applyBorder="1" applyAlignment="1">
      <alignment horizontal="center" vertical="center" textRotation="90" wrapText="1"/>
    </xf>
    <xf numFmtId="0" fontId="0" fillId="5" borderId="24" xfId="0" applyFont="1" applyFill="1" applyBorder="1" applyAlignment="1">
      <alignment horizontal="center" vertical="center" wrapText="1"/>
    </xf>
    <xf numFmtId="0" fontId="0" fillId="6" borderId="24" xfId="0" applyFont="1" applyFill="1" applyBorder="1" applyAlignment="1">
      <alignment horizontal="center" vertical="center" wrapText="1"/>
    </xf>
    <xf numFmtId="0" fontId="0" fillId="7" borderId="24" xfId="0" applyFont="1" applyFill="1" applyBorder="1" applyAlignment="1">
      <alignment horizontal="center" vertical="center" wrapText="1"/>
    </xf>
    <xf numFmtId="0" fontId="0" fillId="8" borderId="24" xfId="0" applyFont="1" applyFill="1" applyBorder="1" applyAlignment="1">
      <alignment horizontal="center" vertical="center" wrapText="1"/>
    </xf>
    <xf numFmtId="0" fontId="0" fillId="9" borderId="24"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2" borderId="24" xfId="0" applyFont="1" applyFill="1" applyBorder="1" applyAlignment="1">
      <alignment horizontal="left" vertical="center" wrapText="1"/>
    </xf>
    <xf numFmtId="0" fontId="1" fillId="4" borderId="24" xfId="0" applyFont="1" applyFill="1" applyBorder="1" applyAlignment="1">
      <alignment horizontal="left" vertical="center" wrapText="1"/>
    </xf>
    <xf numFmtId="2" fontId="0" fillId="2" borderId="24" xfId="0" applyNumberFormat="1" applyFont="1" applyFill="1" applyBorder="1" applyAlignment="1">
      <alignment horizontal="left" vertical="center" wrapText="1"/>
    </xf>
    <xf numFmtId="0" fontId="1" fillId="2" borderId="24" xfId="0" applyFont="1" applyFill="1" applyBorder="1" applyAlignment="1">
      <alignment horizontal="left" vertical="center" wrapText="1"/>
    </xf>
    <xf numFmtId="0" fontId="0" fillId="4" borderId="24" xfId="0" applyFont="1" applyFill="1" applyBorder="1" applyAlignment="1">
      <alignment horizontal="left" vertical="center" wrapText="1"/>
    </xf>
    <xf numFmtId="2" fontId="0" fillId="4" borderId="24" xfId="0" applyNumberFormat="1" applyFont="1" applyFill="1" applyBorder="1" applyAlignment="1">
      <alignment horizontal="left" vertical="center" wrapText="1"/>
    </xf>
    <xf numFmtId="0" fontId="1" fillId="0" borderId="0" xfId="0" applyFont="1" applyFill="1" applyAlignment="1">
      <alignment horizontal="left" vertical="center" wrapText="1"/>
    </xf>
    <xf numFmtId="0" fontId="0" fillId="2" borderId="22" xfId="0" applyFont="1" applyFill="1" applyBorder="1" applyAlignment="1">
      <alignment horizontal="left" vertical="center" wrapText="1"/>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2" borderId="26" xfId="0" applyFont="1" applyFill="1" applyBorder="1" applyAlignment="1">
      <alignment horizontal="left" vertical="center" wrapText="1"/>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1" fillId="2" borderId="1" xfId="0" applyFont="1" applyFill="1" applyBorder="1" applyAlignment="1">
      <alignment horizontal="left" vertical="center" wrapText="1"/>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2" borderId="22" xfId="0" applyFont="1" applyFill="1" applyBorder="1" applyAlignment="1">
      <alignment horizontal="center" vertical="center" wrapText="1"/>
    </xf>
    <xf numFmtId="0" fontId="0" fillId="2" borderId="26" xfId="0" applyFont="1" applyFill="1" applyBorder="1" applyAlignment="1">
      <alignment horizontal="center" vertical="center" wrapText="1"/>
    </xf>
    <xf numFmtId="0" fontId="0" fillId="2" borderId="18" xfId="0" applyFont="1" applyFill="1" applyBorder="1" applyAlignment="1">
      <alignment horizontal="left" vertical="center" wrapText="1"/>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32"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2" borderId="18" xfId="0" applyFont="1" applyFill="1" applyBorder="1" applyAlignment="1">
      <alignment horizontal="center" vertical="center" wrapText="1"/>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4" borderId="1" xfId="0" applyFont="1" applyFill="1" applyBorder="1" applyAlignment="1">
      <alignment horizontal="center" vertical="center" wrapText="1"/>
    </xf>
    <xf numFmtId="0" fontId="0" fillId="0" borderId="10" xfId="0" applyFont="1" applyBorder="1" applyAlignment="1">
      <alignment horizontal="center" vertical="center"/>
    </xf>
    <xf numFmtId="0" fontId="0" fillId="0" borderId="9" xfId="0" applyFont="1" applyBorder="1" applyAlignment="1">
      <alignment horizontal="center"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2" borderId="1" xfId="0" applyFont="1" applyFill="1" applyBorder="1" applyAlignment="1">
      <alignment horizontal="center" vertical="center" textRotation="90" wrapText="1"/>
    </xf>
    <xf numFmtId="0" fontId="0" fillId="0" borderId="3" xfId="0" applyFont="1" applyBorder="1" applyAlignment="1">
      <alignment horizontal="center" vertical="center"/>
    </xf>
    <xf numFmtId="0" fontId="3" fillId="2" borderId="11" xfId="0" applyFont="1" applyFill="1" applyBorder="1" applyAlignment="1">
      <alignment horizontal="center" vertical="center" textRotation="90" wrapText="1"/>
    </xf>
    <xf numFmtId="0" fontId="0" fillId="0" borderId="13" xfId="0" applyFont="1" applyBorder="1" applyAlignment="1">
      <alignment horizontal="center" vertical="center"/>
    </xf>
    <xf numFmtId="0" fontId="3" fillId="2" borderId="14" xfId="0" applyFont="1" applyFill="1" applyBorder="1" applyAlignment="1">
      <alignment horizontal="center" vertical="center" textRotation="90" wrapText="1"/>
    </xf>
    <xf numFmtId="0" fontId="0" fillId="0" borderId="15" xfId="0" applyFont="1" applyBorder="1" applyAlignment="1">
      <alignment horizontal="center" vertical="center"/>
    </xf>
    <xf numFmtId="0" fontId="3" fillId="2" borderId="16" xfId="0" applyFont="1" applyFill="1" applyBorder="1" applyAlignment="1">
      <alignment horizontal="center" vertical="center" textRotation="90" wrapText="1"/>
    </xf>
    <xf numFmtId="0" fontId="0" fillId="0" borderId="17" xfId="0" applyFont="1" applyBorder="1" applyAlignment="1">
      <alignment horizontal="center" vertical="center"/>
    </xf>
    <xf numFmtId="0" fontId="0" fillId="2" borderId="11" xfId="0" applyFont="1" applyFill="1" applyBorder="1" applyAlignment="1">
      <alignment horizontal="center" vertical="center" textRotation="90" wrapText="1"/>
    </xf>
    <xf numFmtId="0" fontId="0" fillId="2" borderId="14" xfId="0" applyFont="1" applyFill="1" applyBorder="1" applyAlignment="1">
      <alignment horizontal="center" vertical="center" textRotation="90" wrapText="1"/>
    </xf>
    <xf numFmtId="0" fontId="0" fillId="2" borderId="1" xfId="0" applyFont="1" applyFill="1" applyBorder="1" applyAlignment="1">
      <alignment horizontal="center" vertical="center" wrapText="1"/>
    </xf>
    <xf numFmtId="0" fontId="0" fillId="2" borderId="16" xfId="0" applyFont="1" applyFill="1" applyBorder="1" applyAlignment="1">
      <alignment horizontal="center" vertical="center" textRotation="90" wrapText="1"/>
    </xf>
    <xf numFmtId="0" fontId="0" fillId="2" borderId="24" xfId="0" applyFont="1" applyFill="1" applyBorder="1" applyAlignment="1">
      <alignment horizontal="left" vertical="center" wrapText="1"/>
    </xf>
    <xf numFmtId="0" fontId="0" fillId="0" borderId="42" xfId="0" applyFont="1" applyBorder="1" applyAlignment="1">
      <alignment horizontal="center" vertical="center"/>
    </xf>
    <xf numFmtId="0" fontId="0" fillId="0" borderId="35" xfId="0" applyFont="1" applyBorder="1" applyAlignment="1">
      <alignment horizontal="center" vertical="center"/>
    </xf>
    <xf numFmtId="0" fontId="0" fillId="0" borderId="41" xfId="0" applyFont="1" applyBorder="1" applyAlignment="1">
      <alignment horizontal="center" vertical="center"/>
    </xf>
    <xf numFmtId="0" fontId="0" fillId="0" borderId="40" xfId="0" applyFont="1" applyBorder="1" applyAlignment="1">
      <alignment horizontal="center" vertical="center"/>
    </xf>
    <xf numFmtId="0" fontId="0" fillId="0" borderId="0" xfId="0" applyFont="1" applyAlignment="1">
      <alignment horizontal="center" vertical="center"/>
    </xf>
    <xf numFmtId="0" fontId="0" fillId="0" borderId="12" xfId="0" applyFont="1" applyBorder="1" applyAlignment="1">
      <alignment horizontal="center" vertical="center"/>
    </xf>
    <xf numFmtId="0" fontId="0" fillId="0" borderId="44" xfId="0" applyFont="1" applyBorder="1" applyAlignment="1">
      <alignment horizontal="center" vertical="center"/>
    </xf>
    <xf numFmtId="0" fontId="0" fillId="0" borderId="43" xfId="0" applyFont="1" applyBorder="1" applyAlignment="1">
      <alignment horizontal="center" vertical="center"/>
    </xf>
    <xf numFmtId="0" fontId="0" fillId="2" borderId="24" xfId="0" applyFont="1" applyFill="1" applyBorder="1" applyAlignment="1">
      <alignment horizontal="center" vertical="center" wrapText="1"/>
    </xf>
    <xf numFmtId="0" fontId="1" fillId="4" borderId="24" xfId="0" applyFont="1" applyFill="1" applyBorder="1" applyAlignment="1">
      <alignment horizontal="center" vertical="center" wrapText="1"/>
    </xf>
    <xf numFmtId="2" fontId="0" fillId="2" borderId="24" xfId="0" applyNumberFormat="1" applyFont="1" applyFill="1" applyBorder="1" applyAlignment="1">
      <alignment horizontal="left" vertical="center" wrapText="1"/>
    </xf>
    <xf numFmtId="2" fontId="1" fillId="4" borderId="24" xfId="0" applyNumberFormat="1" applyFont="1" applyFill="1" applyBorder="1" applyAlignment="1">
      <alignment horizontal="left" vertical="center" wrapText="1"/>
    </xf>
    <xf numFmtId="0" fontId="2" fillId="2" borderId="24" xfId="0" applyFont="1" applyFill="1" applyBorder="1" applyAlignment="1">
      <alignment horizontal="center" vertical="center" wrapText="1"/>
    </xf>
    <xf numFmtId="0" fontId="1" fillId="0" borderId="0" xfId="0" applyFont="1" applyFill="1" applyAlignment="1">
      <alignment horizontal="left" vertical="center" wrapText="1"/>
    </xf>
    <xf numFmtId="0" fontId="0" fillId="0" borderId="0" xfId="0" applyFont="1" applyFill="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E59C6-E005-4DA5-BCF1-5F852F4E5224}">
  <dimension ref="B2:AK57"/>
  <sheetViews>
    <sheetView topLeftCell="A19" workbookViewId="0"/>
  </sheetViews>
  <sheetFormatPr defaultRowHeight="12.75" x14ac:dyDescent="0.2"/>
  <cols>
    <col min="1" max="1" width="2.85546875" customWidth="1"/>
    <col min="2" max="2" width="3.5703125" customWidth="1"/>
    <col min="3" max="3" width="28.5703125" customWidth="1"/>
    <col min="4" max="4" width="14.28515625" customWidth="1"/>
    <col min="5" max="17" width="2.85546875" customWidth="1"/>
    <col min="18" max="26" width="3.5703125" customWidth="1"/>
    <col min="27" max="30" width="5.7109375" customWidth="1"/>
    <col min="31" max="34" width="6.42578125" customWidth="1"/>
    <col min="36" max="36" width="8.5703125" customWidth="1"/>
    <col min="37" max="37" width="42.85546875" customWidth="1"/>
  </cols>
  <sheetData>
    <row r="2" spans="2:37" ht="13.5" thickBot="1" x14ac:dyDescent="0.25">
      <c r="B2" s="74" t="s">
        <v>0</v>
      </c>
      <c r="C2" s="84" t="s">
        <v>1</v>
      </c>
      <c r="D2" s="84" t="s">
        <v>2</v>
      </c>
      <c r="E2" s="84" t="s">
        <v>3</v>
      </c>
      <c r="F2" s="56"/>
      <c r="G2" s="56"/>
      <c r="H2" s="56"/>
      <c r="I2" s="56"/>
      <c r="J2" s="56"/>
      <c r="K2" s="56"/>
      <c r="L2" s="56"/>
      <c r="M2" s="56"/>
      <c r="N2" s="56"/>
      <c r="O2" s="56"/>
      <c r="P2" s="56"/>
      <c r="Q2" s="57"/>
      <c r="R2" s="84" t="s">
        <v>4</v>
      </c>
      <c r="S2" s="56"/>
      <c r="T2" s="56"/>
      <c r="U2" s="56"/>
      <c r="V2" s="56"/>
      <c r="W2" s="56"/>
      <c r="X2" s="56"/>
      <c r="Y2" s="56"/>
      <c r="Z2" s="57"/>
      <c r="AA2" s="84" t="s">
        <v>5</v>
      </c>
      <c r="AB2" s="61"/>
      <c r="AC2" s="62"/>
      <c r="AD2" s="74" t="s">
        <v>6</v>
      </c>
      <c r="AE2" s="74" t="s">
        <v>7</v>
      </c>
      <c r="AF2" s="74" t="s">
        <v>8</v>
      </c>
      <c r="AG2" s="74" t="s">
        <v>9</v>
      </c>
      <c r="AH2" s="74" t="s">
        <v>10</v>
      </c>
    </row>
    <row r="3" spans="2:37" ht="13.5" thickBot="1" x14ac:dyDescent="0.25">
      <c r="B3" s="75"/>
      <c r="C3" s="75"/>
      <c r="D3" s="75"/>
      <c r="E3" s="76" t="s">
        <v>11</v>
      </c>
      <c r="F3" s="78" t="s">
        <v>12</v>
      </c>
      <c r="G3" s="78" t="s">
        <v>13</v>
      </c>
      <c r="H3" s="78" t="s">
        <v>14</v>
      </c>
      <c r="I3" s="78" t="s">
        <v>15</v>
      </c>
      <c r="J3" s="78" t="s">
        <v>16</v>
      </c>
      <c r="K3" s="78" t="s">
        <v>17</v>
      </c>
      <c r="L3" s="78" t="s">
        <v>18</v>
      </c>
      <c r="M3" s="78" t="s">
        <v>19</v>
      </c>
      <c r="N3" s="78" t="s">
        <v>20</v>
      </c>
      <c r="O3" s="78" t="s">
        <v>21</v>
      </c>
      <c r="P3" s="78" t="s">
        <v>22</v>
      </c>
      <c r="Q3" s="80" t="s">
        <v>23</v>
      </c>
      <c r="R3" s="82" t="s">
        <v>24</v>
      </c>
      <c r="S3" s="83" t="s">
        <v>25</v>
      </c>
      <c r="T3" s="83" t="s">
        <v>26</v>
      </c>
      <c r="U3" s="83" t="s">
        <v>27</v>
      </c>
      <c r="V3" s="83" t="s">
        <v>28</v>
      </c>
      <c r="W3" s="83" t="s">
        <v>29</v>
      </c>
      <c r="X3" s="83" t="s">
        <v>30</v>
      </c>
      <c r="Y3" s="83" t="s">
        <v>31</v>
      </c>
      <c r="Z3" s="85" t="s">
        <v>32</v>
      </c>
      <c r="AA3" s="70"/>
      <c r="AB3" s="71"/>
      <c r="AC3" s="72"/>
      <c r="AD3" s="75"/>
      <c r="AE3" s="75"/>
      <c r="AF3" s="75"/>
      <c r="AG3" s="75"/>
      <c r="AH3" s="75"/>
    </row>
    <row r="4" spans="2:37" ht="75" customHeight="1" thickBot="1" x14ac:dyDescent="0.25">
      <c r="B4" s="73"/>
      <c r="C4" s="73"/>
      <c r="D4" s="73"/>
      <c r="E4" s="77"/>
      <c r="F4" s="79"/>
      <c r="G4" s="79"/>
      <c r="H4" s="79"/>
      <c r="I4" s="79"/>
      <c r="J4" s="79"/>
      <c r="K4" s="79"/>
      <c r="L4" s="79"/>
      <c r="M4" s="79"/>
      <c r="N4" s="79"/>
      <c r="O4" s="79"/>
      <c r="P4" s="79"/>
      <c r="Q4" s="81"/>
      <c r="R4" s="77"/>
      <c r="S4" s="79"/>
      <c r="T4" s="79"/>
      <c r="U4" s="79"/>
      <c r="V4" s="79"/>
      <c r="W4" s="79"/>
      <c r="X4" s="79"/>
      <c r="Y4" s="79"/>
      <c r="Z4" s="81"/>
      <c r="AA4" s="1" t="s">
        <v>33</v>
      </c>
      <c r="AB4" s="1" t="s">
        <v>34</v>
      </c>
      <c r="AC4" s="1" t="s">
        <v>35</v>
      </c>
      <c r="AD4" s="73"/>
      <c r="AE4" s="73"/>
      <c r="AF4" s="73"/>
      <c r="AG4" s="73"/>
      <c r="AH4" s="73"/>
    </row>
    <row r="5" spans="2:37" x14ac:dyDescent="0.2">
      <c r="B5" s="2">
        <v>1</v>
      </c>
      <c r="C5" s="3" t="s">
        <v>36</v>
      </c>
      <c r="D5" s="2" t="s">
        <v>37</v>
      </c>
      <c r="E5" s="4">
        <v>3</v>
      </c>
      <c r="F5" s="5">
        <v>2</v>
      </c>
      <c r="G5" s="5">
        <v>2</v>
      </c>
      <c r="H5" s="5">
        <v>2</v>
      </c>
      <c r="I5" s="5">
        <v>3</v>
      </c>
      <c r="J5" s="5">
        <v>2</v>
      </c>
      <c r="K5" s="5">
        <v>3</v>
      </c>
      <c r="L5" s="5">
        <v>2</v>
      </c>
      <c r="M5" s="5">
        <v>2</v>
      </c>
      <c r="N5" s="5">
        <v>3</v>
      </c>
      <c r="O5" s="5">
        <v>4</v>
      </c>
      <c r="P5" s="5">
        <v>4</v>
      </c>
      <c r="Q5" s="6" t="s">
        <v>38</v>
      </c>
      <c r="R5" s="7"/>
      <c r="S5" s="8"/>
      <c r="T5" s="8">
        <v>2</v>
      </c>
      <c r="U5" s="8">
        <v>4</v>
      </c>
      <c r="V5" s="8">
        <v>6</v>
      </c>
      <c r="W5" s="8"/>
      <c r="X5" s="8"/>
      <c r="Y5" s="8"/>
      <c r="Z5" s="9">
        <v>1</v>
      </c>
      <c r="AA5" s="4">
        <v>148</v>
      </c>
      <c r="AB5" s="5">
        <v>14</v>
      </c>
      <c r="AC5" s="9">
        <f t="shared" ref="AC5:AC29" si="0">SUM(AA5:AB5)</f>
        <v>162</v>
      </c>
      <c r="AD5" s="2">
        <v>28</v>
      </c>
      <c r="AE5" s="10">
        <v>89.26</v>
      </c>
      <c r="AF5" s="10">
        <v>77.48</v>
      </c>
      <c r="AG5" s="10">
        <v>83.26</v>
      </c>
      <c r="AH5" s="11">
        <v>2.67</v>
      </c>
      <c r="AJ5" s="18" t="s">
        <v>73</v>
      </c>
      <c r="AK5" s="18" t="s">
        <v>74</v>
      </c>
    </row>
    <row r="6" spans="2:37" x14ac:dyDescent="0.2">
      <c r="B6" s="12">
        <v>2</v>
      </c>
      <c r="C6" s="13" t="s">
        <v>39</v>
      </c>
      <c r="D6" s="12" t="s">
        <v>40</v>
      </c>
      <c r="E6" s="14">
        <v>4</v>
      </c>
      <c r="F6" s="15">
        <v>3</v>
      </c>
      <c r="G6" s="15">
        <v>3</v>
      </c>
      <c r="H6" s="15">
        <v>4</v>
      </c>
      <c r="I6" s="15">
        <v>5</v>
      </c>
      <c r="J6" s="15">
        <v>3</v>
      </c>
      <c r="K6" s="15">
        <v>3</v>
      </c>
      <c r="L6" s="15">
        <v>3</v>
      </c>
      <c r="M6" s="15">
        <v>3</v>
      </c>
      <c r="N6" s="15">
        <v>4</v>
      </c>
      <c r="O6" s="15">
        <v>4</v>
      </c>
      <c r="P6" s="15">
        <v>5</v>
      </c>
      <c r="Q6" s="16" t="s">
        <v>38</v>
      </c>
      <c r="R6" s="17"/>
      <c r="S6" s="18">
        <v>2</v>
      </c>
      <c r="T6" s="18">
        <v>4</v>
      </c>
      <c r="U6" s="18">
        <v>6</v>
      </c>
      <c r="V6" s="18"/>
      <c r="W6" s="18"/>
      <c r="X6" s="18"/>
      <c r="Y6" s="18"/>
      <c r="Z6" s="19">
        <v>1</v>
      </c>
      <c r="AA6" s="14">
        <v>111</v>
      </c>
      <c r="AB6" s="15">
        <v>0</v>
      </c>
      <c r="AC6" s="19">
        <f t="shared" si="0"/>
        <v>111</v>
      </c>
      <c r="AD6" s="12">
        <v>18</v>
      </c>
      <c r="AE6" s="20">
        <v>96.41</v>
      </c>
      <c r="AF6" s="20">
        <v>80.930000000000007</v>
      </c>
      <c r="AG6" s="20">
        <v>88.51</v>
      </c>
      <c r="AH6" s="21">
        <v>3.67</v>
      </c>
      <c r="AJ6" s="15" t="s">
        <v>45</v>
      </c>
      <c r="AK6" s="15" t="s">
        <v>75</v>
      </c>
    </row>
    <row r="7" spans="2:37" x14ac:dyDescent="0.2">
      <c r="B7" s="12">
        <v>3</v>
      </c>
      <c r="C7" s="13" t="s">
        <v>41</v>
      </c>
      <c r="D7" s="12" t="s">
        <v>42</v>
      </c>
      <c r="E7" s="14">
        <v>6</v>
      </c>
      <c r="F7" s="15">
        <v>5</v>
      </c>
      <c r="G7" s="15">
        <v>5</v>
      </c>
      <c r="H7" s="15">
        <v>5</v>
      </c>
      <c r="I7" s="15">
        <v>5</v>
      </c>
      <c r="J7" s="15">
        <v>5</v>
      </c>
      <c r="K7" s="15">
        <v>5</v>
      </c>
      <c r="L7" s="15">
        <v>5</v>
      </c>
      <c r="M7" s="15">
        <v>5</v>
      </c>
      <c r="N7" s="15">
        <v>5</v>
      </c>
      <c r="O7" s="15">
        <v>5</v>
      </c>
      <c r="P7" s="15">
        <v>6</v>
      </c>
      <c r="Q7" s="16" t="s">
        <v>38</v>
      </c>
      <c r="R7" s="17">
        <v>2</v>
      </c>
      <c r="S7" s="18">
        <v>10</v>
      </c>
      <c r="T7" s="18"/>
      <c r="U7" s="18"/>
      <c r="V7" s="18"/>
      <c r="W7" s="18"/>
      <c r="X7" s="18"/>
      <c r="Y7" s="18"/>
      <c r="Z7" s="19">
        <v>1</v>
      </c>
      <c r="AA7" s="14">
        <v>102</v>
      </c>
      <c r="AB7" s="15">
        <v>0</v>
      </c>
      <c r="AC7" s="19">
        <f t="shared" si="0"/>
        <v>102</v>
      </c>
      <c r="AD7" s="12">
        <v>3</v>
      </c>
      <c r="AE7" s="20">
        <v>92.6</v>
      </c>
      <c r="AF7" s="20">
        <v>86.19</v>
      </c>
      <c r="AG7" s="20">
        <v>89.35</v>
      </c>
      <c r="AH7" s="21">
        <v>5.17</v>
      </c>
      <c r="AJ7" s="36" t="s">
        <v>45</v>
      </c>
      <c r="AK7" s="15" t="s">
        <v>76</v>
      </c>
    </row>
    <row r="8" spans="2:37" x14ac:dyDescent="0.2">
      <c r="B8" s="12">
        <v>4</v>
      </c>
      <c r="C8" s="13" t="s">
        <v>43</v>
      </c>
      <c r="D8" s="12" t="s">
        <v>44</v>
      </c>
      <c r="E8" s="14">
        <v>5</v>
      </c>
      <c r="F8" s="15" t="s">
        <v>45</v>
      </c>
      <c r="G8" s="15" t="s">
        <v>45</v>
      </c>
      <c r="H8" s="15" t="s">
        <v>45</v>
      </c>
      <c r="I8" s="15" t="s">
        <v>45</v>
      </c>
      <c r="J8" s="15" t="s">
        <v>45</v>
      </c>
      <c r="K8" s="15" t="s">
        <v>45</v>
      </c>
      <c r="L8" s="15" t="s">
        <v>45</v>
      </c>
      <c r="M8" s="15" t="s">
        <v>45</v>
      </c>
      <c r="N8" s="15" t="s">
        <v>45</v>
      </c>
      <c r="O8" s="15" t="s">
        <v>45</v>
      </c>
      <c r="P8" s="15" t="s">
        <v>45</v>
      </c>
      <c r="Q8" s="16" t="s">
        <v>46</v>
      </c>
      <c r="R8" s="17"/>
      <c r="S8" s="18">
        <v>1</v>
      </c>
      <c r="T8" s="18"/>
      <c r="U8" s="18"/>
      <c r="V8" s="18"/>
      <c r="W8" s="18"/>
      <c r="X8" s="18"/>
      <c r="Y8" s="18">
        <v>1</v>
      </c>
      <c r="Z8" s="19"/>
      <c r="AA8" s="14">
        <v>13</v>
      </c>
      <c r="AB8" s="15">
        <v>0</v>
      </c>
      <c r="AC8" s="19">
        <f t="shared" si="0"/>
        <v>13</v>
      </c>
      <c r="AD8" s="12">
        <v>0</v>
      </c>
      <c r="AE8" s="20">
        <v>96.32</v>
      </c>
      <c r="AF8" s="20">
        <v>95.24</v>
      </c>
      <c r="AG8" s="20">
        <v>95.81</v>
      </c>
      <c r="AH8" s="21">
        <v>5</v>
      </c>
      <c r="AJ8" s="37" t="s">
        <v>45</v>
      </c>
      <c r="AK8" s="15" t="s">
        <v>77</v>
      </c>
    </row>
    <row r="9" spans="2:37" x14ac:dyDescent="0.2">
      <c r="B9" s="12">
        <v>5</v>
      </c>
      <c r="C9" s="13" t="s">
        <v>47</v>
      </c>
      <c r="D9" s="12" t="s">
        <v>37</v>
      </c>
      <c r="E9" s="14">
        <v>3</v>
      </c>
      <c r="F9" s="15">
        <v>2</v>
      </c>
      <c r="G9" s="15">
        <v>3</v>
      </c>
      <c r="H9" s="15">
        <v>3</v>
      </c>
      <c r="I9" s="15">
        <v>3</v>
      </c>
      <c r="J9" s="15">
        <v>3</v>
      </c>
      <c r="K9" s="15">
        <v>3</v>
      </c>
      <c r="L9" s="15">
        <v>3</v>
      </c>
      <c r="M9" s="15">
        <v>3</v>
      </c>
      <c r="N9" s="15">
        <v>3</v>
      </c>
      <c r="O9" s="15">
        <v>4</v>
      </c>
      <c r="P9" s="15">
        <v>5</v>
      </c>
      <c r="Q9" s="16" t="s">
        <v>38</v>
      </c>
      <c r="R9" s="17"/>
      <c r="S9" s="18">
        <v>1</v>
      </c>
      <c r="T9" s="18">
        <v>1</v>
      </c>
      <c r="U9" s="18">
        <v>9</v>
      </c>
      <c r="V9" s="18">
        <v>1</v>
      </c>
      <c r="W9" s="18"/>
      <c r="X9" s="18"/>
      <c r="Y9" s="18"/>
      <c r="Z9" s="19">
        <v>1</v>
      </c>
      <c r="AA9" s="14">
        <v>43</v>
      </c>
      <c r="AB9" s="15">
        <v>0</v>
      </c>
      <c r="AC9" s="19">
        <f t="shared" si="0"/>
        <v>43</v>
      </c>
      <c r="AD9" s="12">
        <v>20</v>
      </c>
      <c r="AE9" s="20">
        <v>96.63</v>
      </c>
      <c r="AF9" s="20">
        <v>94.52</v>
      </c>
      <c r="AG9" s="20">
        <v>95.56</v>
      </c>
      <c r="AH9" s="21">
        <v>3.17</v>
      </c>
      <c r="AJ9" s="38" t="s">
        <v>45</v>
      </c>
      <c r="AK9" s="15" t="s">
        <v>78</v>
      </c>
    </row>
    <row r="10" spans="2:37" x14ac:dyDescent="0.2">
      <c r="B10" s="12">
        <v>6</v>
      </c>
      <c r="C10" s="13" t="s">
        <v>48</v>
      </c>
      <c r="D10" s="12" t="s">
        <v>42</v>
      </c>
      <c r="E10" s="14">
        <v>6</v>
      </c>
      <c r="F10" s="15">
        <v>5</v>
      </c>
      <c r="G10" s="15">
        <v>5</v>
      </c>
      <c r="H10" s="15">
        <v>5</v>
      </c>
      <c r="I10" s="15">
        <v>6</v>
      </c>
      <c r="J10" s="15">
        <v>5</v>
      </c>
      <c r="K10" s="15">
        <v>5</v>
      </c>
      <c r="L10" s="15">
        <v>5</v>
      </c>
      <c r="M10" s="15">
        <v>5</v>
      </c>
      <c r="N10" s="15">
        <v>5</v>
      </c>
      <c r="O10" s="15">
        <v>5</v>
      </c>
      <c r="P10" s="15">
        <v>6</v>
      </c>
      <c r="Q10" s="16" t="s">
        <v>38</v>
      </c>
      <c r="R10" s="17">
        <v>3</v>
      </c>
      <c r="S10" s="18">
        <v>9</v>
      </c>
      <c r="T10" s="18"/>
      <c r="U10" s="18"/>
      <c r="V10" s="18"/>
      <c r="W10" s="18"/>
      <c r="X10" s="18"/>
      <c r="Y10" s="18"/>
      <c r="Z10" s="19">
        <v>1</v>
      </c>
      <c r="AA10" s="14">
        <v>46</v>
      </c>
      <c r="AB10" s="15">
        <v>0</v>
      </c>
      <c r="AC10" s="19">
        <f t="shared" si="0"/>
        <v>46</v>
      </c>
      <c r="AD10" s="12">
        <v>1</v>
      </c>
      <c r="AE10" s="20">
        <v>95.77</v>
      </c>
      <c r="AF10" s="20">
        <v>94.73</v>
      </c>
      <c r="AG10" s="20">
        <v>95.24</v>
      </c>
      <c r="AH10" s="21">
        <v>5.25</v>
      </c>
      <c r="AJ10" s="39" t="s">
        <v>45</v>
      </c>
      <c r="AK10" s="15" t="s">
        <v>79</v>
      </c>
    </row>
    <row r="11" spans="2:37" x14ac:dyDescent="0.2">
      <c r="B11" s="12">
        <v>7</v>
      </c>
      <c r="C11" s="13" t="s">
        <v>49</v>
      </c>
      <c r="D11" s="12" t="s">
        <v>42</v>
      </c>
      <c r="E11" s="14">
        <v>5</v>
      </c>
      <c r="F11" s="15">
        <v>4</v>
      </c>
      <c r="G11" s="15">
        <v>5</v>
      </c>
      <c r="H11" s="15">
        <v>5</v>
      </c>
      <c r="I11" s="15">
        <v>6</v>
      </c>
      <c r="J11" s="15">
        <v>4</v>
      </c>
      <c r="K11" s="15">
        <v>5</v>
      </c>
      <c r="L11" s="15">
        <v>4</v>
      </c>
      <c r="M11" s="15">
        <v>5</v>
      </c>
      <c r="N11" s="15">
        <v>5</v>
      </c>
      <c r="O11" s="15">
        <v>5</v>
      </c>
      <c r="P11" s="15">
        <v>6</v>
      </c>
      <c r="Q11" s="16" t="s">
        <v>38</v>
      </c>
      <c r="R11" s="17">
        <v>2</v>
      </c>
      <c r="S11" s="18">
        <v>7</v>
      </c>
      <c r="T11" s="18">
        <v>3</v>
      </c>
      <c r="U11" s="18"/>
      <c r="V11" s="18"/>
      <c r="W11" s="18"/>
      <c r="X11" s="18"/>
      <c r="Y11" s="18"/>
      <c r="Z11" s="19">
        <v>1</v>
      </c>
      <c r="AA11" s="14">
        <v>4</v>
      </c>
      <c r="AB11" s="15">
        <v>0</v>
      </c>
      <c r="AC11" s="19">
        <f t="shared" si="0"/>
        <v>4</v>
      </c>
      <c r="AD11" s="12">
        <v>10</v>
      </c>
      <c r="AE11" s="20">
        <v>99.16</v>
      </c>
      <c r="AF11" s="20">
        <v>100</v>
      </c>
      <c r="AG11" s="20">
        <v>99.59</v>
      </c>
      <c r="AH11" s="21">
        <v>4.92</v>
      </c>
      <c r="AJ11" s="40" t="s">
        <v>45</v>
      </c>
      <c r="AK11" s="15" t="s">
        <v>80</v>
      </c>
    </row>
    <row r="12" spans="2:37" x14ac:dyDescent="0.2">
      <c r="B12" s="12">
        <v>8</v>
      </c>
      <c r="C12" s="13" t="s">
        <v>50</v>
      </c>
      <c r="D12" s="12" t="s">
        <v>42</v>
      </c>
      <c r="E12" s="14">
        <v>5</v>
      </c>
      <c r="F12" s="15">
        <v>4</v>
      </c>
      <c r="G12" s="15">
        <v>4</v>
      </c>
      <c r="H12" s="15">
        <v>4</v>
      </c>
      <c r="I12" s="15">
        <v>5</v>
      </c>
      <c r="J12" s="15">
        <v>4</v>
      </c>
      <c r="K12" s="15">
        <v>5</v>
      </c>
      <c r="L12" s="15">
        <v>4</v>
      </c>
      <c r="M12" s="15">
        <v>4</v>
      </c>
      <c r="N12" s="15">
        <v>5</v>
      </c>
      <c r="O12" s="15">
        <v>5</v>
      </c>
      <c r="P12" s="15">
        <v>5</v>
      </c>
      <c r="Q12" s="16" t="s">
        <v>38</v>
      </c>
      <c r="R12" s="17"/>
      <c r="S12" s="18">
        <v>6</v>
      </c>
      <c r="T12" s="18">
        <v>6</v>
      </c>
      <c r="U12" s="18"/>
      <c r="V12" s="18"/>
      <c r="W12" s="18"/>
      <c r="X12" s="18"/>
      <c r="Y12" s="18"/>
      <c r="Z12" s="19">
        <v>1</v>
      </c>
      <c r="AA12" s="14">
        <v>60</v>
      </c>
      <c r="AB12" s="15">
        <v>0</v>
      </c>
      <c r="AC12" s="19">
        <f t="shared" si="0"/>
        <v>60</v>
      </c>
      <c r="AD12" s="12">
        <v>5</v>
      </c>
      <c r="AE12" s="20">
        <v>90.32</v>
      </c>
      <c r="AF12" s="20">
        <v>97.13</v>
      </c>
      <c r="AG12" s="20">
        <v>93.76</v>
      </c>
      <c r="AH12" s="21">
        <v>4.5</v>
      </c>
      <c r="AJ12" s="41" t="s">
        <v>45</v>
      </c>
      <c r="AK12" s="15" t="s">
        <v>81</v>
      </c>
    </row>
    <row r="13" spans="2:37" x14ac:dyDescent="0.2">
      <c r="B13" s="12">
        <v>9</v>
      </c>
      <c r="C13" s="13" t="s">
        <v>51</v>
      </c>
      <c r="D13" s="12" t="s">
        <v>40</v>
      </c>
      <c r="E13" s="14">
        <v>3</v>
      </c>
      <c r="F13" s="15">
        <v>3</v>
      </c>
      <c r="G13" s="15">
        <v>2</v>
      </c>
      <c r="H13" s="15">
        <v>4</v>
      </c>
      <c r="I13" s="15">
        <v>4</v>
      </c>
      <c r="J13" s="15">
        <v>3</v>
      </c>
      <c r="K13" s="15">
        <v>3</v>
      </c>
      <c r="L13" s="15">
        <v>2</v>
      </c>
      <c r="M13" s="15">
        <v>3</v>
      </c>
      <c r="N13" s="15">
        <v>4</v>
      </c>
      <c r="O13" s="15">
        <v>5</v>
      </c>
      <c r="P13" s="15">
        <v>5</v>
      </c>
      <c r="Q13" s="16" t="s">
        <v>38</v>
      </c>
      <c r="R13" s="17"/>
      <c r="S13" s="18">
        <v>2</v>
      </c>
      <c r="T13" s="18">
        <v>3</v>
      </c>
      <c r="U13" s="18">
        <v>5</v>
      </c>
      <c r="V13" s="18">
        <v>2</v>
      </c>
      <c r="W13" s="18"/>
      <c r="X13" s="18"/>
      <c r="Y13" s="18"/>
      <c r="Z13" s="19">
        <v>1</v>
      </c>
      <c r="AA13" s="14">
        <v>180</v>
      </c>
      <c r="AB13" s="15">
        <v>0</v>
      </c>
      <c r="AC13" s="19">
        <f t="shared" si="0"/>
        <v>180</v>
      </c>
      <c r="AD13" s="12">
        <v>5</v>
      </c>
      <c r="AE13" s="20">
        <v>76.84</v>
      </c>
      <c r="AF13" s="20">
        <v>85.8</v>
      </c>
      <c r="AG13" s="20">
        <v>81.400000000000006</v>
      </c>
      <c r="AH13" s="21">
        <v>3.42</v>
      </c>
    </row>
    <row r="14" spans="2:37" x14ac:dyDescent="0.2">
      <c r="B14" s="12">
        <v>10</v>
      </c>
      <c r="C14" s="13" t="s">
        <v>52</v>
      </c>
      <c r="D14" s="12" t="s">
        <v>42</v>
      </c>
      <c r="E14" s="14">
        <v>6</v>
      </c>
      <c r="F14" s="15">
        <v>5</v>
      </c>
      <c r="G14" s="15">
        <v>5</v>
      </c>
      <c r="H14" s="15">
        <v>5</v>
      </c>
      <c r="I14" s="15">
        <v>6</v>
      </c>
      <c r="J14" s="15">
        <v>5</v>
      </c>
      <c r="K14" s="15">
        <v>5</v>
      </c>
      <c r="L14" s="15">
        <v>5</v>
      </c>
      <c r="M14" s="15">
        <v>5</v>
      </c>
      <c r="N14" s="15">
        <v>5</v>
      </c>
      <c r="O14" s="15">
        <v>5</v>
      </c>
      <c r="P14" s="15">
        <v>5</v>
      </c>
      <c r="Q14" s="16" t="s">
        <v>38</v>
      </c>
      <c r="R14" s="17">
        <v>2</v>
      </c>
      <c r="S14" s="18">
        <v>10</v>
      </c>
      <c r="T14" s="18"/>
      <c r="U14" s="18"/>
      <c r="V14" s="18"/>
      <c r="W14" s="18"/>
      <c r="X14" s="18"/>
      <c r="Y14" s="18"/>
      <c r="Z14" s="19">
        <v>1</v>
      </c>
      <c r="AA14" s="14">
        <v>28</v>
      </c>
      <c r="AB14" s="15">
        <v>0</v>
      </c>
      <c r="AC14" s="19">
        <f t="shared" si="0"/>
        <v>28</v>
      </c>
      <c r="AD14" s="12">
        <v>0</v>
      </c>
      <c r="AE14" s="20">
        <v>98.53</v>
      </c>
      <c r="AF14" s="20">
        <v>95.71</v>
      </c>
      <c r="AG14" s="20">
        <v>97.1</v>
      </c>
      <c r="AH14" s="21">
        <v>5.17</v>
      </c>
    </row>
    <row r="15" spans="2:37" x14ac:dyDescent="0.2">
      <c r="B15" s="12">
        <v>11</v>
      </c>
      <c r="C15" s="13" t="s">
        <v>53</v>
      </c>
      <c r="D15" s="12" t="s">
        <v>42</v>
      </c>
      <c r="E15" s="14">
        <v>5</v>
      </c>
      <c r="F15" s="15">
        <v>4</v>
      </c>
      <c r="G15" s="15">
        <v>5</v>
      </c>
      <c r="H15" s="15">
        <v>5</v>
      </c>
      <c r="I15" s="15">
        <v>5</v>
      </c>
      <c r="J15" s="15">
        <v>4</v>
      </c>
      <c r="K15" s="15">
        <v>4</v>
      </c>
      <c r="L15" s="15">
        <v>5</v>
      </c>
      <c r="M15" s="15">
        <v>4</v>
      </c>
      <c r="N15" s="15">
        <v>5</v>
      </c>
      <c r="O15" s="15">
        <v>5</v>
      </c>
      <c r="P15" s="15">
        <v>5</v>
      </c>
      <c r="Q15" s="16" t="s">
        <v>38</v>
      </c>
      <c r="R15" s="17"/>
      <c r="S15" s="18">
        <v>8</v>
      </c>
      <c r="T15" s="18">
        <v>4</v>
      </c>
      <c r="U15" s="18"/>
      <c r="V15" s="18"/>
      <c r="W15" s="18"/>
      <c r="X15" s="18"/>
      <c r="Y15" s="18"/>
      <c r="Z15" s="19">
        <v>1</v>
      </c>
      <c r="AA15" s="14">
        <v>60</v>
      </c>
      <c r="AB15" s="15">
        <v>0</v>
      </c>
      <c r="AC15" s="19">
        <f t="shared" si="0"/>
        <v>60</v>
      </c>
      <c r="AD15" s="12">
        <v>1</v>
      </c>
      <c r="AE15" s="20">
        <v>96.42</v>
      </c>
      <c r="AF15" s="20">
        <v>91.3</v>
      </c>
      <c r="AG15" s="20">
        <v>93.81</v>
      </c>
      <c r="AH15" s="21">
        <v>4.67</v>
      </c>
    </row>
    <row r="16" spans="2:37" x14ac:dyDescent="0.2">
      <c r="B16" s="12">
        <v>12</v>
      </c>
      <c r="C16" s="13" t="s">
        <v>54</v>
      </c>
      <c r="D16" s="12" t="s">
        <v>37</v>
      </c>
      <c r="E16" s="14">
        <v>4</v>
      </c>
      <c r="F16" s="15">
        <v>3</v>
      </c>
      <c r="G16" s="15">
        <v>3</v>
      </c>
      <c r="H16" s="15">
        <v>3</v>
      </c>
      <c r="I16" s="15">
        <v>3</v>
      </c>
      <c r="J16" s="15">
        <v>2</v>
      </c>
      <c r="K16" s="15">
        <v>3</v>
      </c>
      <c r="L16" s="15">
        <v>2</v>
      </c>
      <c r="M16" s="15">
        <v>3</v>
      </c>
      <c r="N16" s="15">
        <v>3</v>
      </c>
      <c r="O16" s="15">
        <v>3</v>
      </c>
      <c r="P16" s="15">
        <v>6</v>
      </c>
      <c r="Q16" s="16" t="s">
        <v>38</v>
      </c>
      <c r="R16" s="17">
        <v>1</v>
      </c>
      <c r="S16" s="18"/>
      <c r="T16" s="18">
        <v>1</v>
      </c>
      <c r="U16" s="18">
        <v>8</v>
      </c>
      <c r="V16" s="18">
        <v>2</v>
      </c>
      <c r="W16" s="18"/>
      <c r="X16" s="18"/>
      <c r="Y16" s="18"/>
      <c r="Z16" s="19">
        <v>1</v>
      </c>
      <c r="AA16" s="14">
        <v>58</v>
      </c>
      <c r="AB16" s="15">
        <v>6</v>
      </c>
      <c r="AC16" s="19">
        <f t="shared" si="0"/>
        <v>64</v>
      </c>
      <c r="AD16" s="12">
        <v>7</v>
      </c>
      <c r="AE16" s="20">
        <v>97.68</v>
      </c>
      <c r="AF16" s="20">
        <v>89.21</v>
      </c>
      <c r="AG16" s="20">
        <v>93.37</v>
      </c>
      <c r="AH16" s="21">
        <v>3.17</v>
      </c>
    </row>
    <row r="17" spans="2:34" x14ac:dyDescent="0.2">
      <c r="B17" s="12">
        <v>13</v>
      </c>
      <c r="C17" s="13" t="s">
        <v>55</v>
      </c>
      <c r="D17" s="12" t="s">
        <v>40</v>
      </c>
      <c r="E17" s="14">
        <v>3</v>
      </c>
      <c r="F17" s="15">
        <v>3</v>
      </c>
      <c r="G17" s="15">
        <v>4</v>
      </c>
      <c r="H17" s="15">
        <v>3</v>
      </c>
      <c r="I17" s="15">
        <v>4</v>
      </c>
      <c r="J17" s="15">
        <v>3</v>
      </c>
      <c r="K17" s="15">
        <v>4</v>
      </c>
      <c r="L17" s="15">
        <v>3</v>
      </c>
      <c r="M17" s="15">
        <v>3</v>
      </c>
      <c r="N17" s="15">
        <v>3</v>
      </c>
      <c r="O17" s="15">
        <v>3</v>
      </c>
      <c r="P17" s="15">
        <v>5</v>
      </c>
      <c r="Q17" s="16" t="s">
        <v>38</v>
      </c>
      <c r="R17" s="17"/>
      <c r="S17" s="18">
        <v>1</v>
      </c>
      <c r="T17" s="18">
        <v>3</v>
      </c>
      <c r="U17" s="18">
        <v>8</v>
      </c>
      <c r="V17" s="18"/>
      <c r="W17" s="18"/>
      <c r="X17" s="18"/>
      <c r="Y17" s="18"/>
      <c r="Z17" s="19">
        <v>1</v>
      </c>
      <c r="AA17" s="14">
        <v>73</v>
      </c>
      <c r="AB17" s="15">
        <v>0</v>
      </c>
      <c r="AC17" s="19">
        <f t="shared" si="0"/>
        <v>73</v>
      </c>
      <c r="AD17" s="12">
        <v>5</v>
      </c>
      <c r="AE17" s="20">
        <v>87.79</v>
      </c>
      <c r="AF17" s="20">
        <v>96.93</v>
      </c>
      <c r="AG17" s="20">
        <v>92.43</v>
      </c>
      <c r="AH17" s="21">
        <v>3.42</v>
      </c>
    </row>
    <row r="18" spans="2:34" x14ac:dyDescent="0.2">
      <c r="B18" s="12">
        <v>14</v>
      </c>
      <c r="C18" s="13" t="s">
        <v>56</v>
      </c>
      <c r="D18" s="12" t="s">
        <v>40</v>
      </c>
      <c r="E18" s="14">
        <v>4</v>
      </c>
      <c r="F18" s="15">
        <v>3</v>
      </c>
      <c r="G18" s="15">
        <v>4</v>
      </c>
      <c r="H18" s="15">
        <v>3</v>
      </c>
      <c r="I18" s="15">
        <v>5</v>
      </c>
      <c r="J18" s="15">
        <v>3</v>
      </c>
      <c r="K18" s="15">
        <v>4</v>
      </c>
      <c r="L18" s="15">
        <v>3</v>
      </c>
      <c r="M18" s="15">
        <v>3</v>
      </c>
      <c r="N18" s="15">
        <v>3</v>
      </c>
      <c r="O18" s="15">
        <v>4</v>
      </c>
      <c r="P18" s="15">
        <v>5</v>
      </c>
      <c r="Q18" s="16" t="s">
        <v>38</v>
      </c>
      <c r="R18" s="17"/>
      <c r="S18" s="18">
        <v>2</v>
      </c>
      <c r="T18" s="18">
        <v>4</v>
      </c>
      <c r="U18" s="18">
        <v>6</v>
      </c>
      <c r="V18" s="18"/>
      <c r="W18" s="18"/>
      <c r="X18" s="18"/>
      <c r="Y18" s="18"/>
      <c r="Z18" s="19">
        <v>1</v>
      </c>
      <c r="AA18" s="14">
        <v>42</v>
      </c>
      <c r="AB18" s="15">
        <v>0</v>
      </c>
      <c r="AC18" s="19">
        <f t="shared" si="0"/>
        <v>42</v>
      </c>
      <c r="AD18" s="12">
        <v>5</v>
      </c>
      <c r="AE18" s="20">
        <v>98.53</v>
      </c>
      <c r="AF18" s="20">
        <v>92.84</v>
      </c>
      <c r="AG18" s="20">
        <v>95.65</v>
      </c>
      <c r="AH18" s="21">
        <v>3.67</v>
      </c>
    </row>
    <row r="19" spans="2:34" x14ac:dyDescent="0.2">
      <c r="B19" s="12">
        <v>15</v>
      </c>
      <c r="C19" s="13" t="s">
        <v>57</v>
      </c>
      <c r="D19" s="12" t="s">
        <v>42</v>
      </c>
      <c r="E19" s="14">
        <v>6</v>
      </c>
      <c r="F19" s="15">
        <v>4</v>
      </c>
      <c r="G19" s="15">
        <v>4</v>
      </c>
      <c r="H19" s="15">
        <v>5</v>
      </c>
      <c r="I19" s="15">
        <v>5</v>
      </c>
      <c r="J19" s="15">
        <v>4</v>
      </c>
      <c r="K19" s="15">
        <v>4</v>
      </c>
      <c r="L19" s="15">
        <v>4</v>
      </c>
      <c r="M19" s="15">
        <v>5</v>
      </c>
      <c r="N19" s="15">
        <v>5</v>
      </c>
      <c r="O19" s="15">
        <v>5</v>
      </c>
      <c r="P19" s="15">
        <v>5</v>
      </c>
      <c r="Q19" s="16" t="s">
        <v>38</v>
      </c>
      <c r="R19" s="17">
        <v>1</v>
      </c>
      <c r="S19" s="18">
        <v>6</v>
      </c>
      <c r="T19" s="18">
        <v>5</v>
      </c>
      <c r="U19" s="18"/>
      <c r="V19" s="18"/>
      <c r="W19" s="18"/>
      <c r="X19" s="18"/>
      <c r="Y19" s="18"/>
      <c r="Z19" s="19">
        <v>1</v>
      </c>
      <c r="AA19" s="14">
        <v>28</v>
      </c>
      <c r="AB19" s="15">
        <v>0</v>
      </c>
      <c r="AC19" s="19">
        <f t="shared" si="0"/>
        <v>28</v>
      </c>
      <c r="AD19" s="12">
        <v>5</v>
      </c>
      <c r="AE19" s="20">
        <v>96.63</v>
      </c>
      <c r="AF19" s="20">
        <v>97.55</v>
      </c>
      <c r="AG19" s="20">
        <v>97.1</v>
      </c>
      <c r="AH19" s="21">
        <v>4.67</v>
      </c>
    </row>
    <row r="20" spans="2:34" x14ac:dyDescent="0.2">
      <c r="B20" s="12">
        <v>16</v>
      </c>
      <c r="C20" s="13" t="s">
        <v>58</v>
      </c>
      <c r="D20" s="12" t="s">
        <v>40</v>
      </c>
      <c r="E20" s="14">
        <v>3</v>
      </c>
      <c r="F20" s="15">
        <v>2</v>
      </c>
      <c r="G20" s="15">
        <v>2</v>
      </c>
      <c r="H20" s="15">
        <v>4</v>
      </c>
      <c r="I20" s="15">
        <v>3</v>
      </c>
      <c r="J20" s="15">
        <v>2</v>
      </c>
      <c r="K20" s="15">
        <v>3</v>
      </c>
      <c r="L20" s="15">
        <v>2</v>
      </c>
      <c r="M20" s="15">
        <v>3</v>
      </c>
      <c r="N20" s="15">
        <v>4</v>
      </c>
      <c r="O20" s="15">
        <v>3</v>
      </c>
      <c r="P20" s="15">
        <v>6</v>
      </c>
      <c r="Q20" s="16" t="s">
        <v>38</v>
      </c>
      <c r="R20" s="17">
        <v>1</v>
      </c>
      <c r="S20" s="18"/>
      <c r="T20" s="18">
        <v>2</v>
      </c>
      <c r="U20" s="18">
        <v>5</v>
      </c>
      <c r="V20" s="18">
        <v>4</v>
      </c>
      <c r="W20" s="18"/>
      <c r="X20" s="18"/>
      <c r="Y20" s="18"/>
      <c r="Z20" s="19">
        <v>1</v>
      </c>
      <c r="AA20" s="14">
        <v>77</v>
      </c>
      <c r="AB20" s="15">
        <v>37</v>
      </c>
      <c r="AC20" s="19">
        <f t="shared" si="0"/>
        <v>114</v>
      </c>
      <c r="AD20" s="12">
        <v>11</v>
      </c>
      <c r="AE20" s="20">
        <v>91.19</v>
      </c>
      <c r="AF20" s="20">
        <v>85.12</v>
      </c>
      <c r="AG20" s="20">
        <v>88.14</v>
      </c>
      <c r="AH20" s="21">
        <v>3.08</v>
      </c>
    </row>
    <row r="21" spans="2:34" x14ac:dyDescent="0.2">
      <c r="B21" s="12">
        <v>17</v>
      </c>
      <c r="C21" s="13" t="s">
        <v>59</v>
      </c>
      <c r="D21" s="12" t="s">
        <v>42</v>
      </c>
      <c r="E21" s="14">
        <v>3</v>
      </c>
      <c r="F21" s="15">
        <v>4</v>
      </c>
      <c r="G21" s="15">
        <v>4</v>
      </c>
      <c r="H21" s="15">
        <v>5</v>
      </c>
      <c r="I21" s="15">
        <v>6</v>
      </c>
      <c r="J21" s="15">
        <v>5</v>
      </c>
      <c r="K21" s="15">
        <v>4</v>
      </c>
      <c r="L21" s="15">
        <v>3</v>
      </c>
      <c r="M21" s="15">
        <v>4</v>
      </c>
      <c r="N21" s="15">
        <v>5</v>
      </c>
      <c r="O21" s="15">
        <v>4</v>
      </c>
      <c r="P21" s="15">
        <v>5</v>
      </c>
      <c r="Q21" s="16" t="s">
        <v>38</v>
      </c>
      <c r="R21" s="17">
        <v>1</v>
      </c>
      <c r="S21" s="18">
        <v>4</v>
      </c>
      <c r="T21" s="18">
        <v>5</v>
      </c>
      <c r="U21" s="18">
        <v>2</v>
      </c>
      <c r="V21" s="18"/>
      <c r="W21" s="18"/>
      <c r="X21" s="18"/>
      <c r="Y21" s="18"/>
      <c r="Z21" s="19">
        <v>1</v>
      </c>
      <c r="AA21" s="14">
        <v>19</v>
      </c>
      <c r="AB21" s="15">
        <v>7</v>
      </c>
      <c r="AC21" s="19">
        <f t="shared" si="0"/>
        <v>26</v>
      </c>
      <c r="AD21" s="12">
        <v>1</v>
      </c>
      <c r="AE21" s="20">
        <v>100</v>
      </c>
      <c r="AF21" s="20">
        <v>94.68</v>
      </c>
      <c r="AG21" s="20">
        <v>97.31</v>
      </c>
      <c r="AH21" s="21">
        <v>4.33</v>
      </c>
    </row>
    <row r="22" spans="2:34" x14ac:dyDescent="0.2">
      <c r="B22" s="12">
        <v>18</v>
      </c>
      <c r="C22" s="13" t="s">
        <v>60</v>
      </c>
      <c r="D22" s="12" t="s">
        <v>42</v>
      </c>
      <c r="E22" s="14">
        <v>6</v>
      </c>
      <c r="F22" s="15">
        <v>4</v>
      </c>
      <c r="G22" s="15">
        <v>4</v>
      </c>
      <c r="H22" s="15">
        <v>5</v>
      </c>
      <c r="I22" s="15">
        <v>6</v>
      </c>
      <c r="J22" s="15">
        <v>4</v>
      </c>
      <c r="K22" s="15">
        <v>4</v>
      </c>
      <c r="L22" s="15">
        <v>4</v>
      </c>
      <c r="M22" s="15">
        <v>4</v>
      </c>
      <c r="N22" s="15">
        <v>5</v>
      </c>
      <c r="O22" s="15">
        <v>5</v>
      </c>
      <c r="P22" s="15">
        <v>5</v>
      </c>
      <c r="Q22" s="16" t="s">
        <v>38</v>
      </c>
      <c r="R22" s="17">
        <v>2</v>
      </c>
      <c r="S22" s="18">
        <v>4</v>
      </c>
      <c r="T22" s="18">
        <v>6</v>
      </c>
      <c r="U22" s="18"/>
      <c r="V22" s="18"/>
      <c r="W22" s="18"/>
      <c r="X22" s="18"/>
      <c r="Y22" s="18"/>
      <c r="Z22" s="19">
        <v>1</v>
      </c>
      <c r="AA22" s="14">
        <v>259</v>
      </c>
      <c r="AB22" s="15">
        <v>0</v>
      </c>
      <c r="AC22" s="19">
        <f t="shared" si="0"/>
        <v>259</v>
      </c>
      <c r="AD22" s="12">
        <v>0</v>
      </c>
      <c r="AE22" s="20">
        <v>76.31</v>
      </c>
      <c r="AF22" s="20">
        <v>69.900000000000006</v>
      </c>
      <c r="AG22" s="20">
        <v>73.08</v>
      </c>
      <c r="AH22" s="21">
        <v>4.67</v>
      </c>
    </row>
    <row r="23" spans="2:34" x14ac:dyDescent="0.2">
      <c r="B23" s="12">
        <v>19</v>
      </c>
      <c r="C23" s="13" t="s">
        <v>61</v>
      </c>
      <c r="D23" s="12" t="s">
        <v>42</v>
      </c>
      <c r="E23" s="14">
        <v>5</v>
      </c>
      <c r="F23" s="15">
        <v>4</v>
      </c>
      <c r="G23" s="15">
        <v>5</v>
      </c>
      <c r="H23" s="15">
        <v>5</v>
      </c>
      <c r="I23" s="15">
        <v>6</v>
      </c>
      <c r="J23" s="15">
        <v>5</v>
      </c>
      <c r="K23" s="15">
        <v>4</v>
      </c>
      <c r="L23" s="15">
        <v>5</v>
      </c>
      <c r="M23" s="15">
        <v>4</v>
      </c>
      <c r="N23" s="15">
        <v>5</v>
      </c>
      <c r="O23" s="15">
        <v>5</v>
      </c>
      <c r="P23" s="15">
        <v>5</v>
      </c>
      <c r="Q23" s="16" t="s">
        <v>38</v>
      </c>
      <c r="R23" s="17">
        <v>1</v>
      </c>
      <c r="S23" s="18">
        <v>8</v>
      </c>
      <c r="T23" s="18">
        <v>3</v>
      </c>
      <c r="U23" s="18"/>
      <c r="V23" s="18"/>
      <c r="W23" s="18"/>
      <c r="X23" s="18"/>
      <c r="Y23" s="18"/>
      <c r="Z23" s="19">
        <v>1</v>
      </c>
      <c r="AA23" s="14">
        <v>39</v>
      </c>
      <c r="AB23" s="15">
        <v>0</v>
      </c>
      <c r="AC23" s="19">
        <f t="shared" si="0"/>
        <v>39</v>
      </c>
      <c r="AD23" s="12">
        <v>1</v>
      </c>
      <c r="AE23" s="20">
        <v>94.34</v>
      </c>
      <c r="AF23" s="20">
        <v>97.53</v>
      </c>
      <c r="AG23" s="20">
        <v>95.95</v>
      </c>
      <c r="AH23" s="21">
        <v>4.83</v>
      </c>
    </row>
    <row r="24" spans="2:34" x14ac:dyDescent="0.2">
      <c r="B24" s="12">
        <v>20</v>
      </c>
      <c r="C24" s="13" t="s">
        <v>62</v>
      </c>
      <c r="D24" s="12" t="s">
        <v>40</v>
      </c>
      <c r="E24" s="14">
        <v>4</v>
      </c>
      <c r="F24" s="15">
        <v>4</v>
      </c>
      <c r="G24" s="15">
        <v>3</v>
      </c>
      <c r="H24" s="15">
        <v>4</v>
      </c>
      <c r="I24" s="15">
        <v>4</v>
      </c>
      <c r="J24" s="15">
        <v>4</v>
      </c>
      <c r="K24" s="15">
        <v>4</v>
      </c>
      <c r="L24" s="15">
        <v>4</v>
      </c>
      <c r="M24" s="15">
        <v>4</v>
      </c>
      <c r="N24" s="15">
        <v>4</v>
      </c>
      <c r="O24" s="15">
        <v>5</v>
      </c>
      <c r="P24" s="15">
        <v>6</v>
      </c>
      <c r="Q24" s="16" t="s">
        <v>38</v>
      </c>
      <c r="R24" s="17">
        <v>1</v>
      </c>
      <c r="S24" s="18">
        <v>1</v>
      </c>
      <c r="T24" s="18">
        <v>9</v>
      </c>
      <c r="U24" s="18">
        <v>1</v>
      </c>
      <c r="V24" s="18"/>
      <c r="W24" s="18"/>
      <c r="X24" s="18"/>
      <c r="Y24" s="18"/>
      <c r="Z24" s="19">
        <v>1</v>
      </c>
      <c r="AA24" s="14">
        <v>40</v>
      </c>
      <c r="AB24" s="15">
        <v>0</v>
      </c>
      <c r="AC24" s="19">
        <f t="shared" si="0"/>
        <v>40</v>
      </c>
      <c r="AD24" s="12">
        <v>2</v>
      </c>
      <c r="AE24" s="20">
        <v>96.44</v>
      </c>
      <c r="AF24" s="20">
        <v>95.27</v>
      </c>
      <c r="AG24" s="20">
        <v>95.85</v>
      </c>
      <c r="AH24" s="21">
        <v>4.17</v>
      </c>
    </row>
    <row r="25" spans="2:34" x14ac:dyDescent="0.2">
      <c r="B25" s="12">
        <v>21</v>
      </c>
      <c r="C25" s="13" t="s">
        <v>63</v>
      </c>
      <c r="D25" s="12" t="s">
        <v>42</v>
      </c>
      <c r="E25" s="14">
        <v>6</v>
      </c>
      <c r="F25" s="15">
        <v>5</v>
      </c>
      <c r="G25" s="15">
        <v>4</v>
      </c>
      <c r="H25" s="15">
        <v>6</v>
      </c>
      <c r="I25" s="15">
        <v>6</v>
      </c>
      <c r="J25" s="15">
        <v>5</v>
      </c>
      <c r="K25" s="15">
        <v>4</v>
      </c>
      <c r="L25" s="15">
        <v>4</v>
      </c>
      <c r="M25" s="15">
        <v>5</v>
      </c>
      <c r="N25" s="15">
        <v>5</v>
      </c>
      <c r="O25" s="15">
        <v>5</v>
      </c>
      <c r="P25" s="15">
        <v>5</v>
      </c>
      <c r="Q25" s="16" t="s">
        <v>38</v>
      </c>
      <c r="R25" s="17">
        <v>3</v>
      </c>
      <c r="S25" s="18">
        <v>6</v>
      </c>
      <c r="T25" s="18">
        <v>3</v>
      </c>
      <c r="U25" s="18"/>
      <c r="V25" s="18"/>
      <c r="W25" s="18"/>
      <c r="X25" s="18"/>
      <c r="Y25" s="18"/>
      <c r="Z25" s="19">
        <v>1</v>
      </c>
      <c r="AA25" s="14">
        <v>0</v>
      </c>
      <c r="AB25" s="15">
        <v>0</v>
      </c>
      <c r="AC25" s="19">
        <f t="shared" si="0"/>
        <v>0</v>
      </c>
      <c r="AD25" s="12">
        <v>0</v>
      </c>
      <c r="AE25" s="20">
        <v>100</v>
      </c>
      <c r="AF25" s="20">
        <v>100</v>
      </c>
      <c r="AG25" s="20">
        <v>100</v>
      </c>
      <c r="AH25" s="21">
        <v>5</v>
      </c>
    </row>
    <row r="26" spans="2:34" x14ac:dyDescent="0.2">
      <c r="B26" s="12">
        <v>22</v>
      </c>
      <c r="C26" s="13" t="s">
        <v>64</v>
      </c>
      <c r="D26" s="12" t="s">
        <v>40</v>
      </c>
      <c r="E26" s="14">
        <v>3</v>
      </c>
      <c r="F26" s="15">
        <v>4</v>
      </c>
      <c r="G26" s="15">
        <v>4</v>
      </c>
      <c r="H26" s="15">
        <v>3</v>
      </c>
      <c r="I26" s="15">
        <v>4</v>
      </c>
      <c r="J26" s="15">
        <v>3</v>
      </c>
      <c r="K26" s="15">
        <v>3</v>
      </c>
      <c r="L26" s="15">
        <v>3</v>
      </c>
      <c r="M26" s="15">
        <v>3</v>
      </c>
      <c r="N26" s="15">
        <v>3</v>
      </c>
      <c r="O26" s="15">
        <v>4</v>
      </c>
      <c r="P26" s="15">
        <v>5</v>
      </c>
      <c r="Q26" s="16" t="s">
        <v>38</v>
      </c>
      <c r="R26" s="17"/>
      <c r="S26" s="18">
        <v>1</v>
      </c>
      <c r="T26" s="18">
        <v>4</v>
      </c>
      <c r="U26" s="18">
        <v>7</v>
      </c>
      <c r="V26" s="18"/>
      <c r="W26" s="18"/>
      <c r="X26" s="18"/>
      <c r="Y26" s="18"/>
      <c r="Z26" s="19">
        <v>1</v>
      </c>
      <c r="AA26" s="14">
        <v>93</v>
      </c>
      <c r="AB26" s="15">
        <v>0</v>
      </c>
      <c r="AC26" s="19">
        <f t="shared" si="0"/>
        <v>93</v>
      </c>
      <c r="AD26" s="12">
        <v>6</v>
      </c>
      <c r="AE26" s="20">
        <v>95.39</v>
      </c>
      <c r="AF26" s="20">
        <v>85.36</v>
      </c>
      <c r="AG26" s="20">
        <v>90.33</v>
      </c>
      <c r="AH26" s="21">
        <v>3.5</v>
      </c>
    </row>
    <row r="27" spans="2:34" x14ac:dyDescent="0.2">
      <c r="B27" s="12">
        <v>23</v>
      </c>
      <c r="C27" s="13" t="s">
        <v>65</v>
      </c>
      <c r="D27" s="12" t="s">
        <v>42</v>
      </c>
      <c r="E27" s="14">
        <v>6</v>
      </c>
      <c r="F27" s="15">
        <v>4</v>
      </c>
      <c r="G27" s="15">
        <v>5</v>
      </c>
      <c r="H27" s="15">
        <v>5</v>
      </c>
      <c r="I27" s="15">
        <v>5</v>
      </c>
      <c r="J27" s="15">
        <v>4</v>
      </c>
      <c r="K27" s="15">
        <v>5</v>
      </c>
      <c r="L27" s="15">
        <v>3</v>
      </c>
      <c r="M27" s="15">
        <v>5</v>
      </c>
      <c r="N27" s="15">
        <v>5</v>
      </c>
      <c r="O27" s="15">
        <v>5</v>
      </c>
      <c r="P27" s="15">
        <v>5</v>
      </c>
      <c r="Q27" s="16" t="s">
        <v>38</v>
      </c>
      <c r="R27" s="17">
        <v>1</v>
      </c>
      <c r="S27" s="18">
        <v>8</v>
      </c>
      <c r="T27" s="18">
        <v>2</v>
      </c>
      <c r="U27" s="18">
        <v>1</v>
      </c>
      <c r="V27" s="18"/>
      <c r="W27" s="18"/>
      <c r="X27" s="18"/>
      <c r="Y27" s="18"/>
      <c r="Z27" s="19">
        <v>1</v>
      </c>
      <c r="AA27" s="14">
        <v>19</v>
      </c>
      <c r="AB27" s="15">
        <v>0</v>
      </c>
      <c r="AC27" s="19">
        <f t="shared" si="0"/>
        <v>19</v>
      </c>
      <c r="AD27" s="12">
        <v>3</v>
      </c>
      <c r="AE27" s="20">
        <v>98.74</v>
      </c>
      <c r="AF27" s="20">
        <v>97.34</v>
      </c>
      <c r="AG27" s="20">
        <v>98.03</v>
      </c>
      <c r="AH27" s="21">
        <v>4.75</v>
      </c>
    </row>
    <row r="28" spans="2:34" x14ac:dyDescent="0.2">
      <c r="B28" s="12">
        <v>24</v>
      </c>
      <c r="C28" s="13" t="s">
        <v>66</v>
      </c>
      <c r="D28" s="12" t="s">
        <v>42</v>
      </c>
      <c r="E28" s="14">
        <v>4</v>
      </c>
      <c r="F28" s="15">
        <v>3</v>
      </c>
      <c r="G28" s="15">
        <v>3</v>
      </c>
      <c r="H28" s="15">
        <v>4</v>
      </c>
      <c r="I28" s="15">
        <v>4</v>
      </c>
      <c r="J28" s="15">
        <v>3</v>
      </c>
      <c r="K28" s="15">
        <v>4</v>
      </c>
      <c r="L28" s="15">
        <v>3</v>
      </c>
      <c r="M28" s="15">
        <v>4</v>
      </c>
      <c r="N28" s="15">
        <v>4</v>
      </c>
      <c r="O28" s="15">
        <v>5</v>
      </c>
      <c r="P28" s="15">
        <v>5</v>
      </c>
      <c r="Q28" s="16" t="s">
        <v>38</v>
      </c>
      <c r="R28" s="17"/>
      <c r="S28" s="18">
        <v>2</v>
      </c>
      <c r="T28" s="18">
        <v>6</v>
      </c>
      <c r="U28" s="18">
        <v>4</v>
      </c>
      <c r="V28" s="18"/>
      <c r="W28" s="18"/>
      <c r="X28" s="18"/>
      <c r="Y28" s="18"/>
      <c r="Z28" s="19">
        <v>1</v>
      </c>
      <c r="AA28" s="14">
        <v>13</v>
      </c>
      <c r="AB28" s="15">
        <v>0</v>
      </c>
      <c r="AC28" s="19">
        <f t="shared" si="0"/>
        <v>13</v>
      </c>
      <c r="AD28" s="12">
        <v>2</v>
      </c>
      <c r="AE28" s="20">
        <v>98.95</v>
      </c>
      <c r="AF28" s="20">
        <v>98.35</v>
      </c>
      <c r="AG28" s="20">
        <v>98.65</v>
      </c>
      <c r="AH28" s="21">
        <v>3.83</v>
      </c>
    </row>
    <row r="29" spans="2:34" x14ac:dyDescent="0.2">
      <c r="B29" s="12">
        <v>25</v>
      </c>
      <c r="C29" s="13" t="s">
        <v>67</v>
      </c>
      <c r="D29" s="12" t="s">
        <v>42</v>
      </c>
      <c r="E29" s="14">
        <v>6</v>
      </c>
      <c r="F29" s="15">
        <v>5</v>
      </c>
      <c r="G29" s="15">
        <v>4</v>
      </c>
      <c r="H29" s="15">
        <v>5</v>
      </c>
      <c r="I29" s="15">
        <v>5</v>
      </c>
      <c r="J29" s="15">
        <v>4</v>
      </c>
      <c r="K29" s="15">
        <v>4</v>
      </c>
      <c r="L29" s="15">
        <v>4</v>
      </c>
      <c r="M29" s="15">
        <v>4</v>
      </c>
      <c r="N29" s="15">
        <v>5</v>
      </c>
      <c r="O29" s="15">
        <v>5</v>
      </c>
      <c r="P29" s="15">
        <v>5</v>
      </c>
      <c r="Q29" s="16" t="s">
        <v>38</v>
      </c>
      <c r="R29" s="17">
        <v>1</v>
      </c>
      <c r="S29" s="18">
        <v>6</v>
      </c>
      <c r="T29" s="18">
        <v>5</v>
      </c>
      <c r="U29" s="18"/>
      <c r="V29" s="18"/>
      <c r="W29" s="18"/>
      <c r="X29" s="18"/>
      <c r="Y29" s="18"/>
      <c r="Z29" s="19">
        <v>1</v>
      </c>
      <c r="AA29" s="14">
        <v>61</v>
      </c>
      <c r="AB29" s="15">
        <v>0</v>
      </c>
      <c r="AC29" s="19">
        <f t="shared" si="0"/>
        <v>61</v>
      </c>
      <c r="AD29" s="12">
        <v>0</v>
      </c>
      <c r="AE29" s="20">
        <v>98.95</v>
      </c>
      <c r="AF29" s="20">
        <v>88.45</v>
      </c>
      <c r="AG29" s="20">
        <v>93.66</v>
      </c>
      <c r="AH29" s="21">
        <v>4.67</v>
      </c>
    </row>
    <row r="30" spans="2:34" x14ac:dyDescent="0.2">
      <c r="B30" s="12">
        <v>26</v>
      </c>
      <c r="C30" s="13" t="s">
        <v>45</v>
      </c>
      <c r="D30" s="12" t="s">
        <v>45</v>
      </c>
      <c r="E30" s="14" t="s">
        <v>45</v>
      </c>
      <c r="F30" s="15" t="s">
        <v>45</v>
      </c>
      <c r="G30" s="15" t="s">
        <v>45</v>
      </c>
      <c r="H30" s="15" t="s">
        <v>45</v>
      </c>
      <c r="I30" s="15" t="s">
        <v>45</v>
      </c>
      <c r="J30" s="15" t="s">
        <v>45</v>
      </c>
      <c r="K30" s="15" t="s">
        <v>45</v>
      </c>
      <c r="L30" s="15" t="s">
        <v>45</v>
      </c>
      <c r="M30" s="15" t="s">
        <v>45</v>
      </c>
      <c r="N30" s="15" t="s">
        <v>45</v>
      </c>
      <c r="O30" s="15" t="s">
        <v>45</v>
      </c>
      <c r="P30" s="15" t="s">
        <v>45</v>
      </c>
      <c r="Q30" s="22" t="s">
        <v>45</v>
      </c>
      <c r="R30" s="17"/>
      <c r="S30" s="18"/>
      <c r="T30" s="18"/>
      <c r="U30" s="18"/>
      <c r="V30" s="18"/>
      <c r="W30" s="18"/>
      <c r="X30" s="18"/>
      <c r="Y30" s="18"/>
      <c r="Z30" s="19"/>
      <c r="AA30" s="14" t="s">
        <v>45</v>
      </c>
      <c r="AB30" s="15" t="s">
        <v>45</v>
      </c>
      <c r="AC30" s="19" t="s">
        <v>45</v>
      </c>
      <c r="AD30" s="12" t="s">
        <v>45</v>
      </c>
      <c r="AE30" s="12" t="s">
        <v>45</v>
      </c>
      <c r="AF30" s="12" t="s">
        <v>45</v>
      </c>
      <c r="AG30" s="12" t="s">
        <v>45</v>
      </c>
      <c r="AH30" s="23" t="s">
        <v>45</v>
      </c>
    </row>
    <row r="31" spans="2:34" x14ac:dyDescent="0.2">
      <c r="B31" s="12">
        <v>27</v>
      </c>
      <c r="C31" s="13" t="s">
        <v>45</v>
      </c>
      <c r="D31" s="12" t="s">
        <v>45</v>
      </c>
      <c r="E31" s="14" t="s">
        <v>45</v>
      </c>
      <c r="F31" s="15" t="s">
        <v>45</v>
      </c>
      <c r="G31" s="15" t="s">
        <v>45</v>
      </c>
      <c r="H31" s="15" t="s">
        <v>45</v>
      </c>
      <c r="I31" s="15" t="s">
        <v>45</v>
      </c>
      <c r="J31" s="15" t="s">
        <v>45</v>
      </c>
      <c r="K31" s="15" t="s">
        <v>45</v>
      </c>
      <c r="L31" s="15" t="s">
        <v>45</v>
      </c>
      <c r="M31" s="15" t="s">
        <v>45</v>
      </c>
      <c r="N31" s="15" t="s">
        <v>45</v>
      </c>
      <c r="O31" s="15" t="s">
        <v>45</v>
      </c>
      <c r="P31" s="15" t="s">
        <v>45</v>
      </c>
      <c r="Q31" s="22" t="s">
        <v>45</v>
      </c>
      <c r="R31" s="17"/>
      <c r="S31" s="18"/>
      <c r="T31" s="18"/>
      <c r="U31" s="18"/>
      <c r="V31" s="18"/>
      <c r="W31" s="18"/>
      <c r="X31" s="18"/>
      <c r="Y31" s="18"/>
      <c r="Z31" s="19"/>
      <c r="AA31" s="14" t="s">
        <v>45</v>
      </c>
      <c r="AB31" s="15" t="s">
        <v>45</v>
      </c>
      <c r="AC31" s="19" t="s">
        <v>45</v>
      </c>
      <c r="AD31" s="12" t="s">
        <v>45</v>
      </c>
      <c r="AE31" s="12" t="s">
        <v>45</v>
      </c>
      <c r="AF31" s="12" t="s">
        <v>45</v>
      </c>
      <c r="AG31" s="12" t="s">
        <v>45</v>
      </c>
      <c r="AH31" s="23" t="s">
        <v>45</v>
      </c>
    </row>
    <row r="32" spans="2:34" x14ac:dyDescent="0.2">
      <c r="B32" s="12">
        <v>28</v>
      </c>
      <c r="C32" s="13" t="s">
        <v>45</v>
      </c>
      <c r="D32" s="12" t="s">
        <v>45</v>
      </c>
      <c r="E32" s="14" t="s">
        <v>45</v>
      </c>
      <c r="F32" s="15" t="s">
        <v>45</v>
      </c>
      <c r="G32" s="15" t="s">
        <v>45</v>
      </c>
      <c r="H32" s="15" t="s">
        <v>45</v>
      </c>
      <c r="I32" s="15" t="s">
        <v>45</v>
      </c>
      <c r="J32" s="15" t="s">
        <v>45</v>
      </c>
      <c r="K32" s="15" t="s">
        <v>45</v>
      </c>
      <c r="L32" s="15" t="s">
        <v>45</v>
      </c>
      <c r="M32" s="15" t="s">
        <v>45</v>
      </c>
      <c r="N32" s="15" t="s">
        <v>45</v>
      </c>
      <c r="O32" s="15" t="s">
        <v>45</v>
      </c>
      <c r="P32" s="15" t="s">
        <v>45</v>
      </c>
      <c r="Q32" s="22" t="s">
        <v>45</v>
      </c>
      <c r="R32" s="17"/>
      <c r="S32" s="18"/>
      <c r="T32" s="18"/>
      <c r="U32" s="18"/>
      <c r="V32" s="18"/>
      <c r="W32" s="18"/>
      <c r="X32" s="18"/>
      <c r="Y32" s="18"/>
      <c r="Z32" s="19"/>
      <c r="AA32" s="14" t="s">
        <v>45</v>
      </c>
      <c r="AB32" s="15" t="s">
        <v>45</v>
      </c>
      <c r="AC32" s="19" t="s">
        <v>45</v>
      </c>
      <c r="AD32" s="12" t="s">
        <v>45</v>
      </c>
      <c r="AE32" s="12" t="s">
        <v>45</v>
      </c>
      <c r="AF32" s="12" t="s">
        <v>45</v>
      </c>
      <c r="AG32" s="12" t="s">
        <v>45</v>
      </c>
      <c r="AH32" s="23" t="s">
        <v>45</v>
      </c>
    </row>
    <row r="33" spans="2:34" x14ac:dyDescent="0.2">
      <c r="B33" s="12">
        <v>29</v>
      </c>
      <c r="C33" s="13" t="s">
        <v>45</v>
      </c>
      <c r="D33" s="12" t="s">
        <v>45</v>
      </c>
      <c r="E33" s="14" t="s">
        <v>45</v>
      </c>
      <c r="F33" s="15" t="s">
        <v>45</v>
      </c>
      <c r="G33" s="15" t="s">
        <v>45</v>
      </c>
      <c r="H33" s="15" t="s">
        <v>45</v>
      </c>
      <c r="I33" s="15" t="s">
        <v>45</v>
      </c>
      <c r="J33" s="15" t="s">
        <v>45</v>
      </c>
      <c r="K33" s="15" t="s">
        <v>45</v>
      </c>
      <c r="L33" s="15" t="s">
        <v>45</v>
      </c>
      <c r="M33" s="15" t="s">
        <v>45</v>
      </c>
      <c r="N33" s="15" t="s">
        <v>45</v>
      </c>
      <c r="O33" s="15" t="s">
        <v>45</v>
      </c>
      <c r="P33" s="15" t="s">
        <v>45</v>
      </c>
      <c r="Q33" s="22" t="s">
        <v>45</v>
      </c>
      <c r="R33" s="17"/>
      <c r="S33" s="18"/>
      <c r="T33" s="18"/>
      <c r="U33" s="18"/>
      <c r="V33" s="18"/>
      <c r="W33" s="18"/>
      <c r="X33" s="18"/>
      <c r="Y33" s="18"/>
      <c r="Z33" s="19"/>
      <c r="AA33" s="14" t="s">
        <v>45</v>
      </c>
      <c r="AB33" s="15" t="s">
        <v>45</v>
      </c>
      <c r="AC33" s="19" t="s">
        <v>45</v>
      </c>
      <c r="AD33" s="12" t="s">
        <v>45</v>
      </c>
      <c r="AE33" s="12" t="s">
        <v>45</v>
      </c>
      <c r="AF33" s="12" t="s">
        <v>45</v>
      </c>
      <c r="AG33" s="12" t="s">
        <v>45</v>
      </c>
      <c r="AH33" s="23" t="s">
        <v>45</v>
      </c>
    </row>
    <row r="34" spans="2:34" x14ac:dyDescent="0.2">
      <c r="B34" s="12">
        <v>30</v>
      </c>
      <c r="C34" s="13" t="s">
        <v>45</v>
      </c>
      <c r="D34" s="12" t="s">
        <v>45</v>
      </c>
      <c r="E34" s="14" t="s">
        <v>45</v>
      </c>
      <c r="F34" s="15" t="s">
        <v>45</v>
      </c>
      <c r="G34" s="15" t="s">
        <v>45</v>
      </c>
      <c r="H34" s="15" t="s">
        <v>45</v>
      </c>
      <c r="I34" s="15" t="s">
        <v>45</v>
      </c>
      <c r="J34" s="15" t="s">
        <v>45</v>
      </c>
      <c r="K34" s="15" t="s">
        <v>45</v>
      </c>
      <c r="L34" s="15" t="s">
        <v>45</v>
      </c>
      <c r="M34" s="15" t="s">
        <v>45</v>
      </c>
      <c r="N34" s="15" t="s">
        <v>45</v>
      </c>
      <c r="O34" s="15" t="s">
        <v>45</v>
      </c>
      <c r="P34" s="15" t="s">
        <v>45</v>
      </c>
      <c r="Q34" s="22" t="s">
        <v>45</v>
      </c>
      <c r="R34" s="17"/>
      <c r="S34" s="18"/>
      <c r="T34" s="18"/>
      <c r="U34" s="18"/>
      <c r="V34" s="18"/>
      <c r="W34" s="18"/>
      <c r="X34" s="18"/>
      <c r="Y34" s="18"/>
      <c r="Z34" s="19"/>
      <c r="AA34" s="14" t="s">
        <v>45</v>
      </c>
      <c r="AB34" s="15" t="s">
        <v>45</v>
      </c>
      <c r="AC34" s="19" t="s">
        <v>45</v>
      </c>
      <c r="AD34" s="12" t="s">
        <v>45</v>
      </c>
      <c r="AE34" s="12" t="s">
        <v>45</v>
      </c>
      <c r="AF34" s="12" t="s">
        <v>45</v>
      </c>
      <c r="AG34" s="12" t="s">
        <v>45</v>
      </c>
      <c r="AH34" s="23" t="s">
        <v>45</v>
      </c>
    </row>
    <row r="35" spans="2:34" x14ac:dyDescent="0.2">
      <c r="B35" s="12">
        <v>31</v>
      </c>
      <c r="C35" s="13" t="s">
        <v>45</v>
      </c>
      <c r="D35" s="12" t="s">
        <v>45</v>
      </c>
      <c r="E35" s="14" t="s">
        <v>45</v>
      </c>
      <c r="F35" s="15" t="s">
        <v>45</v>
      </c>
      <c r="G35" s="15" t="s">
        <v>45</v>
      </c>
      <c r="H35" s="15" t="s">
        <v>45</v>
      </c>
      <c r="I35" s="15" t="s">
        <v>45</v>
      </c>
      <c r="J35" s="15" t="s">
        <v>45</v>
      </c>
      <c r="K35" s="15" t="s">
        <v>45</v>
      </c>
      <c r="L35" s="15" t="s">
        <v>45</v>
      </c>
      <c r="M35" s="15" t="s">
        <v>45</v>
      </c>
      <c r="N35" s="15" t="s">
        <v>45</v>
      </c>
      <c r="O35" s="15" t="s">
        <v>45</v>
      </c>
      <c r="P35" s="15" t="s">
        <v>45</v>
      </c>
      <c r="Q35" s="22" t="s">
        <v>45</v>
      </c>
      <c r="R35" s="17"/>
      <c r="S35" s="18"/>
      <c r="T35" s="18"/>
      <c r="U35" s="18"/>
      <c r="V35" s="18"/>
      <c r="W35" s="18"/>
      <c r="X35" s="18"/>
      <c r="Y35" s="18"/>
      <c r="Z35" s="19"/>
      <c r="AA35" s="14" t="s">
        <v>45</v>
      </c>
      <c r="AB35" s="15" t="s">
        <v>45</v>
      </c>
      <c r="AC35" s="19" t="s">
        <v>45</v>
      </c>
      <c r="AD35" s="12" t="s">
        <v>45</v>
      </c>
      <c r="AE35" s="12" t="s">
        <v>45</v>
      </c>
      <c r="AF35" s="12" t="s">
        <v>45</v>
      </c>
      <c r="AG35" s="12" t="s">
        <v>45</v>
      </c>
      <c r="AH35" s="23" t="s">
        <v>45</v>
      </c>
    </row>
    <row r="36" spans="2:34" x14ac:dyDescent="0.2">
      <c r="B36" s="12">
        <v>32</v>
      </c>
      <c r="C36" s="13" t="s">
        <v>45</v>
      </c>
      <c r="D36" s="12" t="s">
        <v>45</v>
      </c>
      <c r="E36" s="14" t="s">
        <v>45</v>
      </c>
      <c r="F36" s="15" t="s">
        <v>45</v>
      </c>
      <c r="G36" s="15" t="s">
        <v>45</v>
      </c>
      <c r="H36" s="15" t="s">
        <v>45</v>
      </c>
      <c r="I36" s="15" t="s">
        <v>45</v>
      </c>
      <c r="J36" s="15" t="s">
        <v>45</v>
      </c>
      <c r="K36" s="15" t="s">
        <v>45</v>
      </c>
      <c r="L36" s="15" t="s">
        <v>45</v>
      </c>
      <c r="M36" s="15" t="s">
        <v>45</v>
      </c>
      <c r="N36" s="15" t="s">
        <v>45</v>
      </c>
      <c r="O36" s="15" t="s">
        <v>45</v>
      </c>
      <c r="P36" s="15" t="s">
        <v>45</v>
      </c>
      <c r="Q36" s="22" t="s">
        <v>45</v>
      </c>
      <c r="R36" s="17"/>
      <c r="S36" s="18"/>
      <c r="T36" s="18"/>
      <c r="U36" s="18"/>
      <c r="V36" s="18"/>
      <c r="W36" s="18"/>
      <c r="X36" s="18"/>
      <c r="Y36" s="18"/>
      <c r="Z36" s="19"/>
      <c r="AA36" s="14" t="s">
        <v>45</v>
      </c>
      <c r="AB36" s="15" t="s">
        <v>45</v>
      </c>
      <c r="AC36" s="19" t="s">
        <v>45</v>
      </c>
      <c r="AD36" s="12" t="s">
        <v>45</v>
      </c>
      <c r="AE36" s="12" t="s">
        <v>45</v>
      </c>
      <c r="AF36" s="12" t="s">
        <v>45</v>
      </c>
      <c r="AG36" s="12" t="s">
        <v>45</v>
      </c>
      <c r="AH36" s="23" t="s">
        <v>45</v>
      </c>
    </row>
    <row r="37" spans="2:34" x14ac:dyDescent="0.2">
      <c r="B37" s="12">
        <v>33</v>
      </c>
      <c r="C37" s="13" t="s">
        <v>45</v>
      </c>
      <c r="D37" s="12" t="s">
        <v>45</v>
      </c>
      <c r="E37" s="14" t="s">
        <v>45</v>
      </c>
      <c r="F37" s="15" t="s">
        <v>45</v>
      </c>
      <c r="G37" s="15" t="s">
        <v>45</v>
      </c>
      <c r="H37" s="15" t="s">
        <v>45</v>
      </c>
      <c r="I37" s="15" t="s">
        <v>45</v>
      </c>
      <c r="J37" s="15" t="s">
        <v>45</v>
      </c>
      <c r="K37" s="15" t="s">
        <v>45</v>
      </c>
      <c r="L37" s="15" t="s">
        <v>45</v>
      </c>
      <c r="M37" s="15" t="s">
        <v>45</v>
      </c>
      <c r="N37" s="15" t="s">
        <v>45</v>
      </c>
      <c r="O37" s="15" t="s">
        <v>45</v>
      </c>
      <c r="P37" s="15" t="s">
        <v>45</v>
      </c>
      <c r="Q37" s="22" t="s">
        <v>45</v>
      </c>
      <c r="R37" s="17"/>
      <c r="S37" s="18"/>
      <c r="T37" s="18"/>
      <c r="U37" s="18"/>
      <c r="V37" s="18"/>
      <c r="W37" s="18"/>
      <c r="X37" s="18"/>
      <c r="Y37" s="18"/>
      <c r="Z37" s="19"/>
      <c r="AA37" s="14" t="s">
        <v>45</v>
      </c>
      <c r="AB37" s="15" t="s">
        <v>45</v>
      </c>
      <c r="AC37" s="19" t="s">
        <v>45</v>
      </c>
      <c r="AD37" s="12" t="s">
        <v>45</v>
      </c>
      <c r="AE37" s="12" t="s">
        <v>45</v>
      </c>
      <c r="AF37" s="12" t="s">
        <v>45</v>
      </c>
      <c r="AG37" s="12" t="s">
        <v>45</v>
      </c>
      <c r="AH37" s="23" t="s">
        <v>45</v>
      </c>
    </row>
    <row r="38" spans="2:34" x14ac:dyDescent="0.2">
      <c r="B38" s="12">
        <v>34</v>
      </c>
      <c r="C38" s="13" t="s">
        <v>45</v>
      </c>
      <c r="D38" s="12" t="s">
        <v>45</v>
      </c>
      <c r="E38" s="14" t="s">
        <v>45</v>
      </c>
      <c r="F38" s="15" t="s">
        <v>45</v>
      </c>
      <c r="G38" s="15" t="s">
        <v>45</v>
      </c>
      <c r="H38" s="15" t="s">
        <v>45</v>
      </c>
      <c r="I38" s="15" t="s">
        <v>45</v>
      </c>
      <c r="J38" s="15" t="s">
        <v>45</v>
      </c>
      <c r="K38" s="15" t="s">
        <v>45</v>
      </c>
      <c r="L38" s="15" t="s">
        <v>45</v>
      </c>
      <c r="M38" s="15" t="s">
        <v>45</v>
      </c>
      <c r="N38" s="15" t="s">
        <v>45</v>
      </c>
      <c r="O38" s="15" t="s">
        <v>45</v>
      </c>
      <c r="P38" s="15" t="s">
        <v>45</v>
      </c>
      <c r="Q38" s="22" t="s">
        <v>45</v>
      </c>
      <c r="R38" s="17"/>
      <c r="S38" s="18"/>
      <c r="T38" s="18"/>
      <c r="U38" s="18"/>
      <c r="V38" s="18"/>
      <c r="W38" s="18"/>
      <c r="X38" s="18"/>
      <c r="Y38" s="18"/>
      <c r="Z38" s="19"/>
      <c r="AA38" s="14" t="s">
        <v>45</v>
      </c>
      <c r="AB38" s="15" t="s">
        <v>45</v>
      </c>
      <c r="AC38" s="19" t="s">
        <v>45</v>
      </c>
      <c r="AD38" s="12" t="s">
        <v>45</v>
      </c>
      <c r="AE38" s="12" t="s">
        <v>45</v>
      </c>
      <c r="AF38" s="12" t="s">
        <v>45</v>
      </c>
      <c r="AG38" s="12" t="s">
        <v>45</v>
      </c>
      <c r="AH38" s="23" t="s">
        <v>45</v>
      </c>
    </row>
    <row r="39" spans="2:34" x14ac:dyDescent="0.2">
      <c r="B39" s="12">
        <v>35</v>
      </c>
      <c r="C39" s="13" t="s">
        <v>45</v>
      </c>
      <c r="D39" s="12" t="s">
        <v>45</v>
      </c>
      <c r="E39" s="14" t="s">
        <v>45</v>
      </c>
      <c r="F39" s="15" t="s">
        <v>45</v>
      </c>
      <c r="G39" s="15" t="s">
        <v>45</v>
      </c>
      <c r="H39" s="15" t="s">
        <v>45</v>
      </c>
      <c r="I39" s="15" t="s">
        <v>45</v>
      </c>
      <c r="J39" s="15" t="s">
        <v>45</v>
      </c>
      <c r="K39" s="15" t="s">
        <v>45</v>
      </c>
      <c r="L39" s="15" t="s">
        <v>45</v>
      </c>
      <c r="M39" s="15" t="s">
        <v>45</v>
      </c>
      <c r="N39" s="15" t="s">
        <v>45</v>
      </c>
      <c r="O39" s="15" t="s">
        <v>45</v>
      </c>
      <c r="P39" s="15" t="s">
        <v>45</v>
      </c>
      <c r="Q39" s="22" t="s">
        <v>45</v>
      </c>
      <c r="R39" s="17"/>
      <c r="S39" s="18"/>
      <c r="T39" s="18"/>
      <c r="U39" s="18"/>
      <c r="V39" s="18"/>
      <c r="W39" s="18"/>
      <c r="X39" s="18"/>
      <c r="Y39" s="18"/>
      <c r="Z39" s="19"/>
      <c r="AA39" s="14" t="s">
        <v>45</v>
      </c>
      <c r="AB39" s="15" t="s">
        <v>45</v>
      </c>
      <c r="AC39" s="19" t="s">
        <v>45</v>
      </c>
      <c r="AD39" s="12" t="s">
        <v>45</v>
      </c>
      <c r="AE39" s="12" t="s">
        <v>45</v>
      </c>
      <c r="AF39" s="12" t="s">
        <v>45</v>
      </c>
      <c r="AG39" s="12" t="s">
        <v>45</v>
      </c>
      <c r="AH39" s="23" t="s">
        <v>45</v>
      </c>
    </row>
    <row r="40" spans="2:34" x14ac:dyDescent="0.2">
      <c r="B40" s="12">
        <v>36</v>
      </c>
      <c r="C40" s="13" t="s">
        <v>45</v>
      </c>
      <c r="D40" s="12" t="s">
        <v>45</v>
      </c>
      <c r="E40" s="14" t="s">
        <v>45</v>
      </c>
      <c r="F40" s="15" t="s">
        <v>45</v>
      </c>
      <c r="G40" s="15" t="s">
        <v>45</v>
      </c>
      <c r="H40" s="15" t="s">
        <v>45</v>
      </c>
      <c r="I40" s="15" t="s">
        <v>45</v>
      </c>
      <c r="J40" s="15" t="s">
        <v>45</v>
      </c>
      <c r="K40" s="15" t="s">
        <v>45</v>
      </c>
      <c r="L40" s="15" t="s">
        <v>45</v>
      </c>
      <c r="M40" s="15" t="s">
        <v>45</v>
      </c>
      <c r="N40" s="15" t="s">
        <v>45</v>
      </c>
      <c r="O40" s="15" t="s">
        <v>45</v>
      </c>
      <c r="P40" s="15" t="s">
        <v>45</v>
      </c>
      <c r="Q40" s="22" t="s">
        <v>45</v>
      </c>
      <c r="R40" s="17"/>
      <c r="S40" s="18"/>
      <c r="T40" s="18"/>
      <c r="U40" s="18"/>
      <c r="V40" s="18"/>
      <c r="W40" s="18"/>
      <c r="X40" s="18"/>
      <c r="Y40" s="18"/>
      <c r="Z40" s="19"/>
      <c r="AA40" s="14" t="s">
        <v>45</v>
      </c>
      <c r="AB40" s="15" t="s">
        <v>45</v>
      </c>
      <c r="AC40" s="19" t="s">
        <v>45</v>
      </c>
      <c r="AD40" s="12" t="s">
        <v>45</v>
      </c>
      <c r="AE40" s="12" t="s">
        <v>45</v>
      </c>
      <c r="AF40" s="12" t="s">
        <v>45</v>
      </c>
      <c r="AG40" s="12" t="s">
        <v>45</v>
      </c>
      <c r="AH40" s="23" t="s">
        <v>45</v>
      </c>
    </row>
    <row r="41" spans="2:34" x14ac:dyDescent="0.2">
      <c r="B41" s="12">
        <v>37</v>
      </c>
      <c r="C41" s="13" t="s">
        <v>45</v>
      </c>
      <c r="D41" s="12" t="s">
        <v>45</v>
      </c>
      <c r="E41" s="14" t="s">
        <v>45</v>
      </c>
      <c r="F41" s="15" t="s">
        <v>45</v>
      </c>
      <c r="G41" s="15" t="s">
        <v>45</v>
      </c>
      <c r="H41" s="15" t="s">
        <v>45</v>
      </c>
      <c r="I41" s="15" t="s">
        <v>45</v>
      </c>
      <c r="J41" s="15" t="s">
        <v>45</v>
      </c>
      <c r="K41" s="15" t="s">
        <v>45</v>
      </c>
      <c r="L41" s="15" t="s">
        <v>45</v>
      </c>
      <c r="M41" s="15" t="s">
        <v>45</v>
      </c>
      <c r="N41" s="15" t="s">
        <v>45</v>
      </c>
      <c r="O41" s="15" t="s">
        <v>45</v>
      </c>
      <c r="P41" s="15" t="s">
        <v>45</v>
      </c>
      <c r="Q41" s="22" t="s">
        <v>45</v>
      </c>
      <c r="R41" s="17"/>
      <c r="S41" s="18"/>
      <c r="T41" s="18"/>
      <c r="U41" s="18"/>
      <c r="V41" s="18"/>
      <c r="W41" s="18"/>
      <c r="X41" s="18"/>
      <c r="Y41" s="18"/>
      <c r="Z41" s="19"/>
      <c r="AA41" s="14" t="s">
        <v>45</v>
      </c>
      <c r="AB41" s="15" t="s">
        <v>45</v>
      </c>
      <c r="AC41" s="19" t="s">
        <v>45</v>
      </c>
      <c r="AD41" s="12" t="s">
        <v>45</v>
      </c>
      <c r="AE41" s="12" t="s">
        <v>45</v>
      </c>
      <c r="AF41" s="12" t="s">
        <v>45</v>
      </c>
      <c r="AG41" s="12" t="s">
        <v>45</v>
      </c>
      <c r="AH41" s="23" t="s">
        <v>45</v>
      </c>
    </row>
    <row r="42" spans="2:34" x14ac:dyDescent="0.2">
      <c r="B42" s="12">
        <v>38</v>
      </c>
      <c r="C42" s="13" t="s">
        <v>45</v>
      </c>
      <c r="D42" s="12" t="s">
        <v>45</v>
      </c>
      <c r="E42" s="14" t="s">
        <v>45</v>
      </c>
      <c r="F42" s="15" t="s">
        <v>45</v>
      </c>
      <c r="G42" s="15" t="s">
        <v>45</v>
      </c>
      <c r="H42" s="15" t="s">
        <v>45</v>
      </c>
      <c r="I42" s="15" t="s">
        <v>45</v>
      </c>
      <c r="J42" s="15" t="s">
        <v>45</v>
      </c>
      <c r="K42" s="15" t="s">
        <v>45</v>
      </c>
      <c r="L42" s="15" t="s">
        <v>45</v>
      </c>
      <c r="M42" s="15" t="s">
        <v>45</v>
      </c>
      <c r="N42" s="15" t="s">
        <v>45</v>
      </c>
      <c r="O42" s="15" t="s">
        <v>45</v>
      </c>
      <c r="P42" s="15" t="s">
        <v>45</v>
      </c>
      <c r="Q42" s="22" t="s">
        <v>45</v>
      </c>
      <c r="R42" s="17"/>
      <c r="S42" s="18"/>
      <c r="T42" s="18"/>
      <c r="U42" s="18"/>
      <c r="V42" s="18"/>
      <c r="W42" s="18"/>
      <c r="X42" s="18"/>
      <c r="Y42" s="18"/>
      <c r="Z42" s="19"/>
      <c r="AA42" s="14" t="s">
        <v>45</v>
      </c>
      <c r="AB42" s="15" t="s">
        <v>45</v>
      </c>
      <c r="AC42" s="19" t="s">
        <v>45</v>
      </c>
      <c r="AD42" s="12" t="s">
        <v>45</v>
      </c>
      <c r="AE42" s="12" t="s">
        <v>45</v>
      </c>
      <c r="AF42" s="12" t="s">
        <v>45</v>
      </c>
      <c r="AG42" s="12" t="s">
        <v>45</v>
      </c>
      <c r="AH42" s="23" t="s">
        <v>45</v>
      </c>
    </row>
    <row r="43" spans="2:34" x14ac:dyDescent="0.2">
      <c r="B43" s="12">
        <v>39</v>
      </c>
      <c r="C43" s="13" t="s">
        <v>45</v>
      </c>
      <c r="D43" s="12" t="s">
        <v>45</v>
      </c>
      <c r="E43" s="14" t="s">
        <v>45</v>
      </c>
      <c r="F43" s="15" t="s">
        <v>45</v>
      </c>
      <c r="G43" s="15" t="s">
        <v>45</v>
      </c>
      <c r="H43" s="15" t="s">
        <v>45</v>
      </c>
      <c r="I43" s="15" t="s">
        <v>45</v>
      </c>
      <c r="J43" s="15" t="s">
        <v>45</v>
      </c>
      <c r="K43" s="15" t="s">
        <v>45</v>
      </c>
      <c r="L43" s="15" t="s">
        <v>45</v>
      </c>
      <c r="M43" s="15" t="s">
        <v>45</v>
      </c>
      <c r="N43" s="15" t="s">
        <v>45</v>
      </c>
      <c r="O43" s="15" t="s">
        <v>45</v>
      </c>
      <c r="P43" s="15" t="s">
        <v>45</v>
      </c>
      <c r="Q43" s="22" t="s">
        <v>45</v>
      </c>
      <c r="R43" s="17"/>
      <c r="S43" s="18"/>
      <c r="T43" s="18"/>
      <c r="U43" s="18"/>
      <c r="V43" s="18"/>
      <c r="W43" s="18"/>
      <c r="X43" s="18"/>
      <c r="Y43" s="18"/>
      <c r="Z43" s="19"/>
      <c r="AA43" s="14" t="s">
        <v>45</v>
      </c>
      <c r="AB43" s="15" t="s">
        <v>45</v>
      </c>
      <c r="AC43" s="19" t="s">
        <v>45</v>
      </c>
      <c r="AD43" s="12" t="s">
        <v>45</v>
      </c>
      <c r="AE43" s="12" t="s">
        <v>45</v>
      </c>
      <c r="AF43" s="12" t="s">
        <v>45</v>
      </c>
      <c r="AG43" s="12" t="s">
        <v>45</v>
      </c>
      <c r="AH43" s="23" t="s">
        <v>45</v>
      </c>
    </row>
    <row r="44" spans="2:34" x14ac:dyDescent="0.2">
      <c r="B44" s="12">
        <v>40</v>
      </c>
      <c r="C44" s="13" t="s">
        <v>45</v>
      </c>
      <c r="D44" s="12" t="s">
        <v>45</v>
      </c>
      <c r="E44" s="14" t="s">
        <v>45</v>
      </c>
      <c r="F44" s="15" t="s">
        <v>45</v>
      </c>
      <c r="G44" s="15" t="s">
        <v>45</v>
      </c>
      <c r="H44" s="15" t="s">
        <v>45</v>
      </c>
      <c r="I44" s="15" t="s">
        <v>45</v>
      </c>
      <c r="J44" s="15" t="s">
        <v>45</v>
      </c>
      <c r="K44" s="15" t="s">
        <v>45</v>
      </c>
      <c r="L44" s="15" t="s">
        <v>45</v>
      </c>
      <c r="M44" s="15" t="s">
        <v>45</v>
      </c>
      <c r="N44" s="15" t="s">
        <v>45</v>
      </c>
      <c r="O44" s="15" t="s">
        <v>45</v>
      </c>
      <c r="P44" s="15" t="s">
        <v>45</v>
      </c>
      <c r="Q44" s="22" t="s">
        <v>45</v>
      </c>
      <c r="R44" s="17"/>
      <c r="S44" s="18"/>
      <c r="T44" s="18"/>
      <c r="U44" s="18"/>
      <c r="V44" s="18"/>
      <c r="W44" s="18"/>
      <c r="X44" s="18"/>
      <c r="Y44" s="18"/>
      <c r="Z44" s="19"/>
      <c r="AA44" s="14" t="s">
        <v>45</v>
      </c>
      <c r="AB44" s="15" t="s">
        <v>45</v>
      </c>
      <c r="AC44" s="19" t="s">
        <v>45</v>
      </c>
      <c r="AD44" s="12" t="s">
        <v>45</v>
      </c>
      <c r="AE44" s="12" t="s">
        <v>45</v>
      </c>
      <c r="AF44" s="12" t="s">
        <v>45</v>
      </c>
      <c r="AG44" s="12" t="s">
        <v>45</v>
      </c>
      <c r="AH44" s="23" t="s">
        <v>45</v>
      </c>
    </row>
    <row r="45" spans="2:34" x14ac:dyDescent="0.2">
      <c r="B45" s="12">
        <v>41</v>
      </c>
      <c r="C45" s="13" t="s">
        <v>45</v>
      </c>
      <c r="D45" s="12" t="s">
        <v>45</v>
      </c>
      <c r="E45" s="14" t="s">
        <v>45</v>
      </c>
      <c r="F45" s="15" t="s">
        <v>45</v>
      </c>
      <c r="G45" s="15" t="s">
        <v>45</v>
      </c>
      <c r="H45" s="15" t="s">
        <v>45</v>
      </c>
      <c r="I45" s="15" t="s">
        <v>45</v>
      </c>
      <c r="J45" s="15" t="s">
        <v>45</v>
      </c>
      <c r="K45" s="15" t="s">
        <v>45</v>
      </c>
      <c r="L45" s="15" t="s">
        <v>45</v>
      </c>
      <c r="M45" s="15" t="s">
        <v>45</v>
      </c>
      <c r="N45" s="15" t="s">
        <v>45</v>
      </c>
      <c r="O45" s="15" t="s">
        <v>45</v>
      </c>
      <c r="P45" s="15" t="s">
        <v>45</v>
      </c>
      <c r="Q45" s="22" t="s">
        <v>45</v>
      </c>
      <c r="R45" s="17"/>
      <c r="S45" s="18"/>
      <c r="T45" s="18"/>
      <c r="U45" s="18"/>
      <c r="V45" s="18"/>
      <c r="W45" s="18"/>
      <c r="X45" s="18"/>
      <c r="Y45" s="18"/>
      <c r="Z45" s="19"/>
      <c r="AA45" s="14" t="s">
        <v>45</v>
      </c>
      <c r="AB45" s="15" t="s">
        <v>45</v>
      </c>
      <c r="AC45" s="19" t="s">
        <v>45</v>
      </c>
      <c r="AD45" s="12" t="s">
        <v>45</v>
      </c>
      <c r="AE45" s="12" t="s">
        <v>45</v>
      </c>
      <c r="AF45" s="12" t="s">
        <v>45</v>
      </c>
      <c r="AG45" s="12" t="s">
        <v>45</v>
      </c>
      <c r="AH45" s="23" t="s">
        <v>45</v>
      </c>
    </row>
    <row r="46" spans="2:34" ht="13.5" thickBot="1" x14ac:dyDescent="0.25">
      <c r="B46" s="24">
        <v>42</v>
      </c>
      <c r="C46" s="25" t="s">
        <v>45</v>
      </c>
      <c r="D46" s="24" t="s">
        <v>45</v>
      </c>
      <c r="E46" s="26" t="s">
        <v>45</v>
      </c>
      <c r="F46" s="27" t="s">
        <v>45</v>
      </c>
      <c r="G46" s="27" t="s">
        <v>45</v>
      </c>
      <c r="H46" s="27" t="s">
        <v>45</v>
      </c>
      <c r="I46" s="27" t="s">
        <v>45</v>
      </c>
      <c r="J46" s="27" t="s">
        <v>45</v>
      </c>
      <c r="K46" s="27" t="s">
        <v>45</v>
      </c>
      <c r="L46" s="27" t="s">
        <v>45</v>
      </c>
      <c r="M46" s="27" t="s">
        <v>45</v>
      </c>
      <c r="N46" s="27" t="s">
        <v>45</v>
      </c>
      <c r="O46" s="27" t="s">
        <v>45</v>
      </c>
      <c r="P46" s="27" t="s">
        <v>45</v>
      </c>
      <c r="Q46" s="28" t="s">
        <v>45</v>
      </c>
      <c r="R46" s="29"/>
      <c r="S46" s="30"/>
      <c r="T46" s="30"/>
      <c r="U46" s="30"/>
      <c r="V46" s="30"/>
      <c r="W46" s="30"/>
      <c r="X46" s="30"/>
      <c r="Y46" s="30"/>
      <c r="Z46" s="31"/>
      <c r="AA46" s="26" t="s">
        <v>45</v>
      </c>
      <c r="AB46" s="27" t="s">
        <v>45</v>
      </c>
      <c r="AC46" s="31" t="s">
        <v>45</v>
      </c>
      <c r="AD46" s="24" t="s">
        <v>45</v>
      </c>
      <c r="AE46" s="24" t="s">
        <v>45</v>
      </c>
      <c r="AF46" s="24" t="s">
        <v>45</v>
      </c>
      <c r="AG46" s="24" t="s">
        <v>45</v>
      </c>
      <c r="AH46" s="32" t="s">
        <v>45</v>
      </c>
    </row>
    <row r="47" spans="2:34" ht="13.5" thickBot="1" x14ac:dyDescent="0.25">
      <c r="B47" s="60" t="s">
        <v>24</v>
      </c>
      <c r="C47" s="61"/>
      <c r="D47" s="62"/>
      <c r="E47" s="66" t="s">
        <v>4</v>
      </c>
      <c r="F47" s="67"/>
      <c r="G47" s="67"/>
      <c r="H47" s="67"/>
      <c r="I47" s="67"/>
      <c r="J47" s="67"/>
      <c r="K47" s="67"/>
      <c r="L47" s="67"/>
      <c r="M47" s="67"/>
      <c r="N47" s="67"/>
      <c r="O47" s="67"/>
      <c r="P47" s="67"/>
      <c r="Q47" s="67"/>
      <c r="R47" s="67"/>
      <c r="S47" s="67"/>
      <c r="T47" s="67"/>
      <c r="U47" s="67"/>
      <c r="V47" s="67"/>
      <c r="W47" s="67"/>
      <c r="X47" s="67"/>
      <c r="Y47" s="67"/>
      <c r="Z47" s="68"/>
      <c r="AA47" s="69">
        <f>SUM(AC5:AC46)</f>
        <v>1680</v>
      </c>
      <c r="AB47" s="61"/>
      <c r="AC47" s="62"/>
      <c r="AD47" s="69">
        <f>SUM(AD5:AD46)</f>
        <v>139</v>
      </c>
    </row>
    <row r="48" spans="2:34" ht="13.5" thickBot="1" x14ac:dyDescent="0.25">
      <c r="B48" s="63"/>
      <c r="C48" s="64"/>
      <c r="D48" s="65"/>
      <c r="E48" s="14">
        <v>8</v>
      </c>
      <c r="F48" s="15"/>
      <c r="G48" s="15"/>
      <c r="H48" s="15">
        <v>1</v>
      </c>
      <c r="I48" s="15">
        <v>7</v>
      </c>
      <c r="J48" s="15"/>
      <c r="K48" s="15"/>
      <c r="L48" s="15"/>
      <c r="M48" s="15"/>
      <c r="N48" s="15"/>
      <c r="O48" s="15"/>
      <c r="P48" s="15">
        <v>6</v>
      </c>
      <c r="Q48" s="22"/>
      <c r="R48" s="29">
        <v>22</v>
      </c>
      <c r="S48" s="30">
        <v>105</v>
      </c>
      <c r="T48" s="30">
        <v>81</v>
      </c>
      <c r="U48" s="30">
        <v>66</v>
      </c>
      <c r="V48" s="30">
        <v>15</v>
      </c>
      <c r="W48" s="30">
        <v>0</v>
      </c>
      <c r="X48" s="30">
        <v>0</v>
      </c>
      <c r="Y48" s="30">
        <v>1</v>
      </c>
      <c r="Z48" s="31">
        <v>24</v>
      </c>
      <c r="AA48" s="70"/>
      <c r="AB48" s="71"/>
      <c r="AC48" s="72"/>
      <c r="AD48" s="73"/>
    </row>
    <row r="49" spans="2:30" x14ac:dyDescent="0.2">
      <c r="B49" s="49" t="s">
        <v>25</v>
      </c>
      <c r="C49" s="50"/>
      <c r="D49" s="51"/>
      <c r="E49" s="14">
        <v>5</v>
      </c>
      <c r="F49" s="15">
        <v>5</v>
      </c>
      <c r="G49" s="15">
        <v>7</v>
      </c>
      <c r="H49" s="15">
        <v>11</v>
      </c>
      <c r="I49" s="15">
        <v>8</v>
      </c>
      <c r="J49" s="15">
        <v>6</v>
      </c>
      <c r="K49" s="15">
        <v>6</v>
      </c>
      <c r="L49" s="15">
        <v>5</v>
      </c>
      <c r="M49" s="15">
        <v>7</v>
      </c>
      <c r="N49" s="15">
        <v>13</v>
      </c>
      <c r="O49" s="15">
        <v>15</v>
      </c>
      <c r="P49" s="15">
        <v>17</v>
      </c>
      <c r="Q49" s="22"/>
      <c r="R49" s="60" t="s">
        <v>68</v>
      </c>
      <c r="S49" s="67"/>
      <c r="T49" s="67"/>
      <c r="U49" s="67"/>
      <c r="V49" s="67"/>
      <c r="W49" s="67"/>
      <c r="X49" s="67"/>
      <c r="Y49" s="67"/>
      <c r="Z49" s="68"/>
      <c r="AA49" s="66">
        <v>25</v>
      </c>
      <c r="AB49" s="67"/>
      <c r="AC49" s="67"/>
      <c r="AD49" s="68"/>
    </row>
    <row r="50" spans="2:30" x14ac:dyDescent="0.2">
      <c r="B50" s="49" t="s">
        <v>26</v>
      </c>
      <c r="C50" s="50"/>
      <c r="D50" s="51"/>
      <c r="E50" s="14">
        <v>5</v>
      </c>
      <c r="F50" s="15">
        <v>10</v>
      </c>
      <c r="G50" s="15">
        <v>9</v>
      </c>
      <c r="H50" s="15">
        <v>6</v>
      </c>
      <c r="I50" s="15">
        <v>5</v>
      </c>
      <c r="J50" s="15">
        <v>8</v>
      </c>
      <c r="K50" s="15">
        <v>11</v>
      </c>
      <c r="L50" s="15">
        <v>7</v>
      </c>
      <c r="M50" s="15">
        <v>8</v>
      </c>
      <c r="N50" s="15">
        <v>5</v>
      </c>
      <c r="O50" s="15">
        <v>6</v>
      </c>
      <c r="P50" s="15">
        <v>1</v>
      </c>
      <c r="Q50" s="22"/>
      <c r="R50" s="49" t="s">
        <v>69</v>
      </c>
      <c r="S50" s="50"/>
      <c r="T50" s="50"/>
      <c r="U50" s="50"/>
      <c r="V50" s="50"/>
      <c r="W50" s="50"/>
      <c r="X50" s="50"/>
      <c r="Y50" s="50"/>
      <c r="Z50" s="51"/>
      <c r="AA50" s="58">
        <v>25</v>
      </c>
      <c r="AB50" s="50"/>
      <c r="AC50" s="50"/>
      <c r="AD50" s="51"/>
    </row>
    <row r="51" spans="2:30" x14ac:dyDescent="0.2">
      <c r="B51" s="49" t="s">
        <v>27</v>
      </c>
      <c r="C51" s="50"/>
      <c r="D51" s="51"/>
      <c r="E51" s="14">
        <v>7</v>
      </c>
      <c r="F51" s="15">
        <v>6</v>
      </c>
      <c r="G51" s="15">
        <v>5</v>
      </c>
      <c r="H51" s="15">
        <v>5</v>
      </c>
      <c r="I51" s="15">
        <v>4</v>
      </c>
      <c r="J51" s="15">
        <v>7</v>
      </c>
      <c r="K51" s="15">
        <v>7</v>
      </c>
      <c r="L51" s="15">
        <v>8</v>
      </c>
      <c r="M51" s="15">
        <v>8</v>
      </c>
      <c r="N51" s="15">
        <v>6</v>
      </c>
      <c r="O51" s="15">
        <v>3</v>
      </c>
      <c r="P51" s="15"/>
      <c r="Q51" s="22"/>
      <c r="R51" s="49" t="s">
        <v>70</v>
      </c>
      <c r="S51" s="50"/>
      <c r="T51" s="50"/>
      <c r="U51" s="50"/>
      <c r="V51" s="50"/>
      <c r="W51" s="50"/>
      <c r="X51" s="50"/>
      <c r="Y51" s="50"/>
      <c r="Z51" s="51"/>
      <c r="AA51" s="58">
        <v>0</v>
      </c>
      <c r="AB51" s="50"/>
      <c r="AC51" s="50"/>
      <c r="AD51" s="51"/>
    </row>
    <row r="52" spans="2:30" x14ac:dyDescent="0.2">
      <c r="B52" s="49" t="s">
        <v>28</v>
      </c>
      <c r="C52" s="50"/>
      <c r="D52" s="51"/>
      <c r="E52" s="14"/>
      <c r="F52" s="15">
        <v>3</v>
      </c>
      <c r="G52" s="15">
        <v>3</v>
      </c>
      <c r="H52" s="15">
        <v>1</v>
      </c>
      <c r="I52" s="15"/>
      <c r="J52" s="15">
        <v>3</v>
      </c>
      <c r="K52" s="15"/>
      <c r="L52" s="15">
        <v>4</v>
      </c>
      <c r="M52" s="15">
        <v>1</v>
      </c>
      <c r="N52" s="15"/>
      <c r="O52" s="15"/>
      <c r="P52" s="15"/>
      <c r="Q52" s="22"/>
      <c r="R52" s="49" t="s">
        <v>71</v>
      </c>
      <c r="S52" s="50"/>
      <c r="T52" s="50"/>
      <c r="U52" s="50"/>
      <c r="V52" s="50"/>
      <c r="W52" s="50"/>
      <c r="X52" s="50"/>
      <c r="Y52" s="50"/>
      <c r="Z52" s="51"/>
      <c r="AA52" s="58">
        <v>0</v>
      </c>
      <c r="AB52" s="50"/>
      <c r="AC52" s="50"/>
      <c r="AD52" s="51"/>
    </row>
    <row r="53" spans="2:30" ht="13.5" thickBot="1" x14ac:dyDescent="0.25">
      <c r="B53" s="49" t="s">
        <v>29</v>
      </c>
      <c r="C53" s="50"/>
      <c r="D53" s="51"/>
      <c r="E53" s="14"/>
      <c r="F53" s="15"/>
      <c r="G53" s="15"/>
      <c r="H53" s="15"/>
      <c r="I53" s="15"/>
      <c r="J53" s="15"/>
      <c r="K53" s="15"/>
      <c r="L53" s="15"/>
      <c r="M53" s="15"/>
      <c r="N53" s="15"/>
      <c r="O53" s="15"/>
      <c r="P53" s="15"/>
      <c r="Q53" s="22"/>
      <c r="R53" s="52" t="s">
        <v>30</v>
      </c>
      <c r="S53" s="53"/>
      <c r="T53" s="53"/>
      <c r="U53" s="53"/>
      <c r="V53" s="53"/>
      <c r="W53" s="53"/>
      <c r="X53" s="53"/>
      <c r="Y53" s="53"/>
      <c r="Z53" s="54"/>
      <c r="AA53" s="59">
        <v>0</v>
      </c>
      <c r="AB53" s="53"/>
      <c r="AC53" s="53"/>
      <c r="AD53" s="54"/>
    </row>
    <row r="54" spans="2:30" x14ac:dyDescent="0.2">
      <c r="B54" s="49" t="s">
        <v>30</v>
      </c>
      <c r="C54" s="50"/>
      <c r="D54" s="51"/>
      <c r="E54" s="14"/>
      <c r="F54" s="15"/>
      <c r="G54" s="15"/>
      <c r="H54" s="15"/>
      <c r="I54" s="15"/>
      <c r="J54" s="15"/>
      <c r="K54" s="15"/>
      <c r="L54" s="15"/>
      <c r="M54" s="15"/>
      <c r="N54" s="15"/>
      <c r="O54" s="15"/>
      <c r="P54" s="15"/>
      <c r="Q54" s="22"/>
    </row>
    <row r="55" spans="2:30" x14ac:dyDescent="0.2">
      <c r="B55" s="49" t="s">
        <v>31</v>
      </c>
      <c r="C55" s="50"/>
      <c r="D55" s="51"/>
      <c r="E55" s="14"/>
      <c r="F55" s="15"/>
      <c r="G55" s="15"/>
      <c r="H55" s="15"/>
      <c r="I55" s="15"/>
      <c r="J55" s="15"/>
      <c r="K55" s="15"/>
      <c r="L55" s="15"/>
      <c r="M55" s="15"/>
      <c r="N55" s="15"/>
      <c r="O55" s="15"/>
      <c r="P55" s="15"/>
      <c r="Q55" s="22">
        <v>1</v>
      </c>
    </row>
    <row r="56" spans="2:30" ht="13.5" thickBot="1" x14ac:dyDescent="0.25">
      <c r="B56" s="52" t="s">
        <v>32</v>
      </c>
      <c r="C56" s="53"/>
      <c r="D56" s="54"/>
      <c r="E56" s="26"/>
      <c r="F56" s="27"/>
      <c r="G56" s="27"/>
      <c r="H56" s="27"/>
      <c r="I56" s="27"/>
      <c r="J56" s="27"/>
      <c r="K56" s="27"/>
      <c r="L56" s="27"/>
      <c r="M56" s="27"/>
      <c r="N56" s="27"/>
      <c r="O56" s="27"/>
      <c r="P56" s="27"/>
      <c r="Q56" s="28">
        <v>24</v>
      </c>
    </row>
    <row r="57" spans="2:30" ht="26.25" customHeight="1" thickBot="1" x14ac:dyDescent="0.25">
      <c r="B57" s="55" t="s">
        <v>72</v>
      </c>
      <c r="C57" s="56"/>
      <c r="D57" s="57"/>
      <c r="E57" s="33">
        <v>4.5599999999999996</v>
      </c>
      <c r="F57" s="34">
        <v>3.71</v>
      </c>
      <c r="G57" s="34">
        <v>3.83</v>
      </c>
      <c r="H57" s="34">
        <v>4.25</v>
      </c>
      <c r="I57" s="34">
        <v>4.75</v>
      </c>
      <c r="J57" s="34">
        <v>3.71</v>
      </c>
      <c r="K57" s="34">
        <v>3.96</v>
      </c>
      <c r="L57" s="34">
        <v>3.54</v>
      </c>
      <c r="M57" s="34">
        <v>3.88</v>
      </c>
      <c r="N57" s="34">
        <v>4.29</v>
      </c>
      <c r="O57" s="34">
        <v>4.5</v>
      </c>
      <c r="P57" s="34">
        <v>5.21</v>
      </c>
      <c r="Q57" s="35"/>
    </row>
  </sheetData>
  <mergeCells count="56">
    <mergeCell ref="B2:B4"/>
    <mergeCell ref="C2:C4"/>
    <mergeCell ref="D2:D4"/>
    <mergeCell ref="E2:Q2"/>
    <mergeCell ref="R2:Z2"/>
    <mergeCell ref="T3:T4"/>
    <mergeCell ref="U3:U4"/>
    <mergeCell ref="V3:V4"/>
    <mergeCell ref="W3:W4"/>
    <mergeCell ref="X3:X4"/>
    <mergeCell ref="Y3:Y4"/>
    <mergeCell ref="Z3:Z4"/>
    <mergeCell ref="AA2:AC3"/>
    <mergeCell ref="AD2:AD4"/>
    <mergeCell ref="AE2:AE4"/>
    <mergeCell ref="AF2:AF4"/>
    <mergeCell ref="AG2:AG4"/>
    <mergeCell ref="AH2:AH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B47:D48"/>
    <mergeCell ref="E47:Z47"/>
    <mergeCell ref="AA47:AC48"/>
    <mergeCell ref="AD47:AD48"/>
    <mergeCell ref="B49:D49"/>
    <mergeCell ref="R49:Z49"/>
    <mergeCell ref="AA49:AD49"/>
    <mergeCell ref="B50:D50"/>
    <mergeCell ref="R50:Z50"/>
    <mergeCell ref="AA50:AD50"/>
    <mergeCell ref="B51:D51"/>
    <mergeCell ref="R51:Z51"/>
    <mergeCell ref="AA51:AD51"/>
    <mergeCell ref="R52:Z52"/>
    <mergeCell ref="AA52:AD52"/>
    <mergeCell ref="B53:D53"/>
    <mergeCell ref="R53:Z53"/>
    <mergeCell ref="AA53:AD53"/>
    <mergeCell ref="B54:D54"/>
    <mergeCell ref="B55:D55"/>
    <mergeCell ref="B56:D56"/>
    <mergeCell ref="B57:D57"/>
    <mergeCell ref="B52:D52"/>
  </mergeCells>
  <pageMargins left="0.75" right="0.75" top="1" bottom="1" header="0.5" footer="0.5"/>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D9A3A-3849-408B-9C80-76C6EDA5F330}">
  <dimension ref="B2:AC30"/>
  <sheetViews>
    <sheetView tabSelected="1" topLeftCell="E1" workbookViewId="0">
      <selection activeCell="Z5" sqref="Z5:AC5"/>
    </sheetView>
  </sheetViews>
  <sheetFormatPr defaultRowHeight="12.75" x14ac:dyDescent="0.2"/>
  <cols>
    <col min="1" max="1" width="2.85546875" customWidth="1"/>
    <col min="2" max="3" width="10" customWidth="1"/>
    <col min="4" max="10" width="8.5703125" customWidth="1"/>
    <col min="11" max="11" width="5.7109375" customWidth="1"/>
    <col min="12" max="12" width="8.5703125" customWidth="1"/>
    <col min="13" max="13" width="2.85546875" customWidth="1"/>
    <col min="14" max="15" width="8.5703125" customWidth="1"/>
    <col min="16" max="17" width="2.85546875" customWidth="1"/>
    <col min="18" max="23" width="8.5703125" customWidth="1"/>
    <col min="24" max="26" width="5.7109375" customWidth="1"/>
    <col min="27" max="29" width="8.5703125" customWidth="1"/>
  </cols>
  <sheetData>
    <row r="2" spans="2:29" x14ac:dyDescent="0.2">
      <c r="B2" s="99" t="s">
        <v>82</v>
      </c>
      <c r="C2" s="50"/>
      <c r="D2" s="50"/>
      <c r="E2" s="50"/>
      <c r="F2" s="50"/>
      <c r="G2" s="50"/>
      <c r="H2" s="50"/>
      <c r="I2" s="50"/>
      <c r="J2" s="50"/>
      <c r="K2" s="50"/>
      <c r="L2" s="50"/>
      <c r="M2" s="50"/>
      <c r="N2" s="50"/>
      <c r="O2" s="50"/>
      <c r="P2" s="50"/>
      <c r="Q2" s="50"/>
      <c r="R2" s="50"/>
      <c r="S2" s="50"/>
      <c r="T2" s="50"/>
      <c r="U2" s="50"/>
      <c r="V2" s="50"/>
      <c r="W2" s="50"/>
      <c r="X2" s="50"/>
      <c r="Y2" s="50"/>
      <c r="Z2" s="50"/>
      <c r="AA2" s="50"/>
      <c r="AB2" s="50"/>
      <c r="AC2" s="87"/>
    </row>
    <row r="3" spans="2:29" x14ac:dyDescent="0.2">
      <c r="B3" s="42" t="s">
        <v>83</v>
      </c>
      <c r="C3" s="42" t="s">
        <v>84</v>
      </c>
      <c r="D3" s="86" t="s">
        <v>85</v>
      </c>
      <c r="E3" s="50"/>
      <c r="F3" s="87"/>
      <c r="G3" s="86" t="s">
        <v>86</v>
      </c>
      <c r="H3" s="50"/>
      <c r="I3" s="50"/>
      <c r="J3" s="50"/>
      <c r="K3" s="50"/>
      <c r="L3" s="87"/>
      <c r="M3" s="86" t="s">
        <v>87</v>
      </c>
      <c r="N3" s="50"/>
      <c r="O3" s="50"/>
      <c r="P3" s="50"/>
      <c r="Q3" s="50"/>
      <c r="R3" s="87"/>
      <c r="S3" s="42">
        <v>25</v>
      </c>
      <c r="T3" s="86" t="s">
        <v>88</v>
      </c>
      <c r="U3" s="50"/>
      <c r="V3" s="50"/>
      <c r="W3" s="50"/>
      <c r="X3" s="87"/>
      <c r="Y3" s="86">
        <v>25</v>
      </c>
      <c r="Z3" s="50"/>
      <c r="AA3" s="50"/>
      <c r="AB3" s="50"/>
      <c r="AC3" s="87"/>
    </row>
    <row r="4" spans="2:29" x14ac:dyDescent="0.2">
      <c r="B4" s="86" t="s">
        <v>89</v>
      </c>
      <c r="C4" s="50"/>
      <c r="D4" s="50"/>
      <c r="E4" s="50"/>
      <c r="F4" s="50"/>
      <c r="G4" s="87"/>
      <c r="H4" s="43">
        <f>COUNTIF('Klasyfikacja roczna'!AH5:AH46,"&gt;=3,5")-COUNTIF('Klasyfikacja roczna'!AH5:AH46,"&gt;4")</f>
        <v>-15</v>
      </c>
      <c r="I4" s="86" t="s">
        <v>90</v>
      </c>
      <c r="J4" s="50"/>
      <c r="K4" s="50"/>
      <c r="L4" s="50"/>
      <c r="M4" s="50"/>
      <c r="N4" s="50"/>
      <c r="O4" s="50"/>
      <c r="P4" s="50"/>
      <c r="Q4" s="50"/>
      <c r="R4" s="87"/>
      <c r="S4" s="43">
        <f>COUNTIF('Klasyfikacja roczna'!AH5:AH46,"&gt;4")-COUNTIF('Klasyfikacja roczna'!AH5:AH46,"&gt;4,74")</f>
        <v>15</v>
      </c>
      <c r="T4" s="86" t="s">
        <v>91</v>
      </c>
      <c r="U4" s="50"/>
      <c r="V4" s="50"/>
      <c r="W4" s="50"/>
      <c r="X4" s="50"/>
      <c r="Y4" s="50"/>
      <c r="Z4" s="50"/>
      <c r="AA4" s="50"/>
      <c r="AB4" s="87"/>
      <c r="AC4" s="43">
        <f>COUNTIF('Klasyfikacja roczna'!AH5:AH46,"&gt;4.74")</f>
        <v>8</v>
      </c>
    </row>
    <row r="5" spans="2:29" x14ac:dyDescent="0.2">
      <c r="B5" s="86" t="s">
        <v>92</v>
      </c>
      <c r="C5" s="50"/>
      <c r="D5" s="50"/>
      <c r="E5" s="50"/>
      <c r="F5" s="50"/>
      <c r="G5" s="50"/>
      <c r="H5" s="87"/>
      <c r="I5" s="43">
        <f>MAX('Klasyfikacja roczna'!AH5:AH46)</f>
        <v>5.25</v>
      </c>
      <c r="J5" s="86" t="s">
        <v>93</v>
      </c>
      <c r="K5" s="50"/>
      <c r="L5" s="50"/>
      <c r="M5" s="50"/>
      <c r="N5" s="50"/>
      <c r="O5" s="50"/>
      <c r="P5" s="50"/>
      <c r="Q5" s="50"/>
      <c r="R5" s="50"/>
      <c r="S5" s="50"/>
      <c r="T5" s="50"/>
      <c r="U5" s="50"/>
      <c r="V5" s="50"/>
      <c r="W5" s="50"/>
      <c r="X5" s="50"/>
      <c r="Y5" s="87"/>
      <c r="Z5" s="98">
        <f>MIN('Klasyfikacja roczna'!AH5:AH46)</f>
        <v>2.67</v>
      </c>
      <c r="AA5" s="50"/>
      <c r="AB5" s="50"/>
      <c r="AC5" s="87"/>
    </row>
    <row r="6" spans="2:29" x14ac:dyDescent="0.2">
      <c r="B6" s="86" t="s">
        <v>94</v>
      </c>
      <c r="C6" s="50"/>
      <c r="D6" s="50"/>
      <c r="E6" s="50"/>
      <c r="F6" s="50"/>
      <c r="G6" s="50"/>
      <c r="H6" s="50"/>
      <c r="I6" s="50"/>
      <c r="J6" s="50"/>
      <c r="K6" s="50"/>
      <c r="L6" s="87"/>
      <c r="M6" s="86" t="s">
        <v>95</v>
      </c>
      <c r="N6" s="50"/>
      <c r="O6" s="50"/>
      <c r="P6" s="50"/>
      <c r="Q6" s="50"/>
      <c r="R6" s="50"/>
      <c r="S6" s="50"/>
      <c r="T6" s="50"/>
      <c r="U6" s="50"/>
      <c r="V6" s="50"/>
      <c r="W6" s="50"/>
      <c r="X6" s="50"/>
      <c r="Y6" s="50"/>
      <c r="Z6" s="50"/>
      <c r="AA6" s="50"/>
      <c r="AB6" s="50"/>
      <c r="AC6" s="87"/>
    </row>
    <row r="7" spans="2:29" x14ac:dyDescent="0.2">
      <c r="B7" s="86" t="s">
        <v>45</v>
      </c>
      <c r="C7" s="50"/>
      <c r="D7" s="50"/>
      <c r="E7" s="50"/>
      <c r="F7" s="50"/>
      <c r="G7" s="50"/>
      <c r="H7" s="50"/>
      <c r="I7" s="50"/>
      <c r="J7" s="50"/>
      <c r="K7" s="50"/>
      <c r="L7" s="87"/>
      <c r="M7" s="86" t="s">
        <v>45</v>
      </c>
      <c r="N7" s="50"/>
      <c r="O7" s="50"/>
      <c r="P7" s="50"/>
      <c r="Q7" s="50"/>
      <c r="R7" s="50"/>
      <c r="S7" s="50"/>
      <c r="T7" s="50"/>
      <c r="U7" s="50"/>
      <c r="V7" s="50"/>
      <c r="W7" s="50"/>
      <c r="X7" s="50"/>
      <c r="Y7" s="50"/>
      <c r="Z7" s="50"/>
      <c r="AA7" s="50"/>
      <c r="AB7" s="50"/>
      <c r="AC7" s="87"/>
    </row>
    <row r="8" spans="2:29" x14ac:dyDescent="0.2">
      <c r="B8" s="86" t="s">
        <v>96</v>
      </c>
      <c r="C8" s="50"/>
      <c r="D8" s="50"/>
      <c r="E8" s="87"/>
      <c r="F8" s="43">
        <f>'Klasyfikacja roczna'!AA50</f>
        <v>25</v>
      </c>
      <c r="G8" s="86" t="s">
        <v>97</v>
      </c>
      <c r="H8" s="50"/>
      <c r="I8" s="50"/>
      <c r="J8" s="50"/>
      <c r="K8" s="87"/>
      <c r="L8" s="43">
        <f>F8/25*100</f>
        <v>100</v>
      </c>
      <c r="M8" s="42" t="s">
        <v>98</v>
      </c>
      <c r="N8" s="86" t="s">
        <v>99</v>
      </c>
      <c r="O8" s="50"/>
      <c r="P8" s="50"/>
      <c r="Q8" s="50"/>
      <c r="R8" s="50"/>
      <c r="S8" s="50"/>
      <c r="T8" s="50"/>
      <c r="U8" s="87"/>
      <c r="V8" s="43">
        <f>COUNTIF('Klasyfikacja roczna'!W5:W46,2)</f>
        <v>0</v>
      </c>
      <c r="W8" s="86" t="s">
        <v>97</v>
      </c>
      <c r="X8" s="50"/>
      <c r="Y8" s="50"/>
      <c r="Z8" s="50"/>
      <c r="AA8" s="87"/>
      <c r="AB8" s="43">
        <f>V8/25*100</f>
        <v>0</v>
      </c>
      <c r="AC8" s="42" t="s">
        <v>98</v>
      </c>
    </row>
    <row r="9" spans="2:29" x14ac:dyDescent="0.2">
      <c r="B9" s="86" t="s">
        <v>100</v>
      </c>
      <c r="C9" s="50"/>
      <c r="D9" s="50"/>
      <c r="E9" s="87"/>
      <c r="F9" s="43">
        <f>COUNTIF('Klasyfikacja roczna'!W5:W46,1)</f>
        <v>0</v>
      </c>
      <c r="G9" s="86" t="s">
        <v>97</v>
      </c>
      <c r="H9" s="50"/>
      <c r="I9" s="50"/>
      <c r="J9" s="50"/>
      <c r="K9" s="87"/>
      <c r="L9" s="43">
        <f>F9/25*100</f>
        <v>0</v>
      </c>
      <c r="M9" s="42" t="s">
        <v>98</v>
      </c>
      <c r="N9" s="86" t="s">
        <v>101</v>
      </c>
      <c r="O9" s="50"/>
      <c r="P9" s="50"/>
      <c r="Q9" s="50"/>
      <c r="R9" s="50"/>
      <c r="S9" s="50"/>
      <c r="T9" s="50"/>
      <c r="U9" s="87"/>
      <c r="V9" s="43">
        <f>COUNTIF('Klasyfikacja roczna'!W5:W46,"&gt;=3")</f>
        <v>0</v>
      </c>
      <c r="W9" s="86" t="s">
        <v>97</v>
      </c>
      <c r="X9" s="50"/>
      <c r="Y9" s="50"/>
      <c r="Z9" s="50"/>
      <c r="AA9" s="87"/>
      <c r="AB9" s="43">
        <f>V9/25*100</f>
        <v>0</v>
      </c>
      <c r="AC9" s="42" t="s">
        <v>98</v>
      </c>
    </row>
    <row r="10" spans="2:29" x14ac:dyDescent="0.2">
      <c r="B10" s="86" t="s">
        <v>102</v>
      </c>
      <c r="C10" s="50"/>
      <c r="D10" s="50"/>
      <c r="E10" s="50"/>
      <c r="F10" s="50"/>
      <c r="G10" s="50"/>
      <c r="H10" s="87"/>
      <c r="I10" s="86" t="s">
        <v>103</v>
      </c>
      <c r="J10" s="50"/>
      <c r="K10" s="50"/>
      <c r="L10" s="50"/>
      <c r="M10" s="50"/>
      <c r="N10" s="87"/>
      <c r="O10" s="86" t="s">
        <v>104</v>
      </c>
      <c r="P10" s="50"/>
      <c r="Q10" s="50"/>
      <c r="R10" s="50"/>
      <c r="S10" s="50"/>
      <c r="T10" s="50"/>
      <c r="U10" s="87"/>
      <c r="V10" s="86" t="s">
        <v>105</v>
      </c>
      <c r="W10" s="50"/>
      <c r="X10" s="87"/>
      <c r="Y10" s="86" t="s">
        <v>106</v>
      </c>
      <c r="Z10" s="50"/>
      <c r="AA10" s="50"/>
      <c r="AB10" s="50"/>
      <c r="AC10" s="87"/>
    </row>
    <row r="11" spans="2:29" x14ac:dyDescent="0.2">
      <c r="B11" s="86" t="s">
        <v>45</v>
      </c>
      <c r="C11" s="50"/>
      <c r="D11" s="50"/>
      <c r="E11" s="50"/>
      <c r="F11" s="50"/>
      <c r="G11" s="50"/>
      <c r="H11" s="87"/>
      <c r="I11" s="86" t="s">
        <v>45</v>
      </c>
      <c r="J11" s="50"/>
      <c r="K11" s="50"/>
      <c r="L11" s="50"/>
      <c r="M11" s="50"/>
      <c r="N11" s="87"/>
      <c r="O11" s="86" t="s">
        <v>45</v>
      </c>
      <c r="P11" s="50"/>
      <c r="Q11" s="50"/>
      <c r="R11" s="50"/>
      <c r="S11" s="50"/>
      <c r="T11" s="50"/>
      <c r="U11" s="87"/>
      <c r="V11" s="86" t="s">
        <v>45</v>
      </c>
      <c r="W11" s="50"/>
      <c r="X11" s="87"/>
      <c r="Y11" s="86" t="s">
        <v>45</v>
      </c>
      <c r="Z11" s="50"/>
      <c r="AA11" s="50"/>
      <c r="AB11" s="50"/>
      <c r="AC11" s="87"/>
    </row>
    <row r="12" spans="2:29" x14ac:dyDescent="0.2">
      <c r="B12" s="86" t="s">
        <v>107</v>
      </c>
      <c r="C12" s="50"/>
      <c r="D12" s="50"/>
      <c r="E12" s="50"/>
      <c r="F12" s="50"/>
      <c r="G12" s="50"/>
      <c r="H12" s="87"/>
      <c r="I12" s="86" t="s">
        <v>108</v>
      </c>
      <c r="J12" s="87"/>
      <c r="K12" s="86" t="s">
        <v>109</v>
      </c>
      <c r="L12" s="50"/>
      <c r="M12" s="87"/>
      <c r="N12" s="86" t="s">
        <v>45</v>
      </c>
      <c r="O12" s="88"/>
      <c r="P12" s="88"/>
      <c r="Q12" s="88"/>
      <c r="R12" s="88"/>
      <c r="S12" s="88"/>
      <c r="T12" s="88"/>
      <c r="U12" s="88"/>
      <c r="V12" s="88"/>
      <c r="W12" s="88"/>
      <c r="X12" s="88"/>
      <c r="Y12" s="88"/>
      <c r="Z12" s="88"/>
      <c r="AA12" s="88"/>
      <c r="AB12" s="88"/>
      <c r="AC12" s="89"/>
    </row>
    <row r="13" spans="2:29" x14ac:dyDescent="0.2">
      <c r="B13" s="86" t="s">
        <v>48</v>
      </c>
      <c r="C13" s="50"/>
      <c r="D13" s="50"/>
      <c r="E13" s="50"/>
      <c r="F13" s="50"/>
      <c r="G13" s="50"/>
      <c r="H13" s="87"/>
      <c r="I13" s="97">
        <v>5.25</v>
      </c>
      <c r="J13" s="87"/>
      <c r="K13" s="97">
        <v>95.24</v>
      </c>
      <c r="L13" s="50"/>
      <c r="M13" s="87"/>
      <c r="N13" s="90"/>
      <c r="O13" s="91"/>
      <c r="P13" s="91"/>
      <c r="Q13" s="91"/>
      <c r="R13" s="91"/>
      <c r="S13" s="91"/>
      <c r="T13" s="91"/>
      <c r="U13" s="91"/>
      <c r="V13" s="91"/>
      <c r="W13" s="91"/>
      <c r="X13" s="91"/>
      <c r="Y13" s="91"/>
      <c r="Z13" s="91"/>
      <c r="AA13" s="91"/>
      <c r="AB13" s="91"/>
      <c r="AC13" s="92"/>
    </row>
    <row r="14" spans="2:29" x14ac:dyDescent="0.2">
      <c r="B14" s="86" t="s">
        <v>41</v>
      </c>
      <c r="C14" s="50"/>
      <c r="D14" s="50"/>
      <c r="E14" s="50"/>
      <c r="F14" s="50"/>
      <c r="G14" s="50"/>
      <c r="H14" s="87"/>
      <c r="I14" s="97">
        <v>5.17</v>
      </c>
      <c r="J14" s="87"/>
      <c r="K14" s="97">
        <v>89.35</v>
      </c>
      <c r="L14" s="50"/>
      <c r="M14" s="87"/>
      <c r="N14" s="90"/>
      <c r="O14" s="91"/>
      <c r="P14" s="91"/>
      <c r="Q14" s="91"/>
      <c r="R14" s="91"/>
      <c r="S14" s="91"/>
      <c r="T14" s="91"/>
      <c r="U14" s="91"/>
      <c r="V14" s="91"/>
      <c r="W14" s="91"/>
      <c r="X14" s="91"/>
      <c r="Y14" s="91"/>
      <c r="Z14" s="91"/>
      <c r="AA14" s="91"/>
      <c r="AB14" s="91"/>
      <c r="AC14" s="92"/>
    </row>
    <row r="15" spans="2:29" x14ac:dyDescent="0.2">
      <c r="B15" s="86" t="s">
        <v>52</v>
      </c>
      <c r="C15" s="50"/>
      <c r="D15" s="50"/>
      <c r="E15" s="50"/>
      <c r="F15" s="50"/>
      <c r="G15" s="50"/>
      <c r="H15" s="87"/>
      <c r="I15" s="97">
        <v>5.17</v>
      </c>
      <c r="J15" s="87"/>
      <c r="K15" s="97">
        <v>97.1</v>
      </c>
      <c r="L15" s="50"/>
      <c r="M15" s="87"/>
      <c r="N15" s="90"/>
      <c r="O15" s="91"/>
      <c r="P15" s="91"/>
      <c r="Q15" s="91"/>
      <c r="R15" s="91"/>
      <c r="S15" s="91"/>
      <c r="T15" s="91"/>
      <c r="U15" s="91"/>
      <c r="V15" s="91"/>
      <c r="W15" s="91"/>
      <c r="X15" s="91"/>
      <c r="Y15" s="91"/>
      <c r="Z15" s="91"/>
      <c r="AA15" s="91"/>
      <c r="AB15" s="91"/>
      <c r="AC15" s="92"/>
    </row>
    <row r="16" spans="2:29" x14ac:dyDescent="0.2">
      <c r="B16" s="86" t="s">
        <v>43</v>
      </c>
      <c r="C16" s="50"/>
      <c r="D16" s="50"/>
      <c r="E16" s="50"/>
      <c r="F16" s="50"/>
      <c r="G16" s="50"/>
      <c r="H16" s="87"/>
      <c r="I16" s="97">
        <v>5</v>
      </c>
      <c r="J16" s="87"/>
      <c r="K16" s="97">
        <v>95.81</v>
      </c>
      <c r="L16" s="50"/>
      <c r="M16" s="87"/>
      <c r="N16" s="90"/>
      <c r="O16" s="91"/>
      <c r="P16" s="91"/>
      <c r="Q16" s="91"/>
      <c r="R16" s="91"/>
      <c r="S16" s="91"/>
      <c r="T16" s="91"/>
      <c r="U16" s="91"/>
      <c r="V16" s="91"/>
      <c r="W16" s="91"/>
      <c r="X16" s="91"/>
      <c r="Y16" s="91"/>
      <c r="Z16" s="91"/>
      <c r="AA16" s="91"/>
      <c r="AB16" s="91"/>
      <c r="AC16" s="92"/>
    </row>
    <row r="17" spans="2:29" x14ac:dyDescent="0.2">
      <c r="B17" s="86" t="s">
        <v>63</v>
      </c>
      <c r="C17" s="50"/>
      <c r="D17" s="50"/>
      <c r="E17" s="50"/>
      <c r="F17" s="50"/>
      <c r="G17" s="50"/>
      <c r="H17" s="87"/>
      <c r="I17" s="97">
        <v>5</v>
      </c>
      <c r="J17" s="87"/>
      <c r="K17" s="97">
        <v>100</v>
      </c>
      <c r="L17" s="50"/>
      <c r="M17" s="87"/>
      <c r="N17" s="90"/>
      <c r="O17" s="91"/>
      <c r="P17" s="91"/>
      <c r="Q17" s="91"/>
      <c r="R17" s="91"/>
      <c r="S17" s="91"/>
      <c r="T17" s="91"/>
      <c r="U17" s="91"/>
      <c r="V17" s="91"/>
      <c r="W17" s="91"/>
      <c r="X17" s="91"/>
      <c r="Y17" s="91"/>
      <c r="Z17" s="91"/>
      <c r="AA17" s="91"/>
      <c r="AB17" s="91"/>
      <c r="AC17" s="92"/>
    </row>
    <row r="18" spans="2:29" x14ac:dyDescent="0.2">
      <c r="B18" s="86" t="s">
        <v>49</v>
      </c>
      <c r="C18" s="50"/>
      <c r="D18" s="50"/>
      <c r="E18" s="50"/>
      <c r="F18" s="50"/>
      <c r="G18" s="50"/>
      <c r="H18" s="87"/>
      <c r="I18" s="97">
        <v>4.92</v>
      </c>
      <c r="J18" s="87"/>
      <c r="K18" s="97">
        <v>99.59</v>
      </c>
      <c r="L18" s="50"/>
      <c r="M18" s="87"/>
      <c r="N18" s="90"/>
      <c r="O18" s="91"/>
      <c r="P18" s="91"/>
      <c r="Q18" s="91"/>
      <c r="R18" s="91"/>
      <c r="S18" s="91"/>
      <c r="T18" s="91"/>
      <c r="U18" s="91"/>
      <c r="V18" s="91"/>
      <c r="W18" s="91"/>
      <c r="X18" s="91"/>
      <c r="Y18" s="91"/>
      <c r="Z18" s="91"/>
      <c r="AA18" s="91"/>
      <c r="AB18" s="91"/>
      <c r="AC18" s="92"/>
    </row>
    <row r="19" spans="2:29" x14ac:dyDescent="0.2">
      <c r="B19" s="86" t="s">
        <v>61</v>
      </c>
      <c r="C19" s="50"/>
      <c r="D19" s="50"/>
      <c r="E19" s="50"/>
      <c r="F19" s="50"/>
      <c r="G19" s="50"/>
      <c r="H19" s="87"/>
      <c r="I19" s="97">
        <v>4.83</v>
      </c>
      <c r="J19" s="87"/>
      <c r="K19" s="97">
        <v>95.95</v>
      </c>
      <c r="L19" s="50"/>
      <c r="M19" s="87"/>
      <c r="N19" s="90"/>
      <c r="O19" s="91"/>
      <c r="P19" s="91"/>
      <c r="Q19" s="91"/>
      <c r="R19" s="91"/>
      <c r="S19" s="91"/>
      <c r="T19" s="91"/>
      <c r="U19" s="91"/>
      <c r="V19" s="91"/>
      <c r="W19" s="91"/>
      <c r="X19" s="91"/>
      <c r="Y19" s="91"/>
      <c r="Z19" s="91"/>
      <c r="AA19" s="91"/>
      <c r="AB19" s="91"/>
      <c r="AC19" s="92"/>
    </row>
    <row r="20" spans="2:29" x14ac:dyDescent="0.2">
      <c r="B20" s="86" t="s">
        <v>65</v>
      </c>
      <c r="C20" s="50"/>
      <c r="D20" s="50"/>
      <c r="E20" s="50"/>
      <c r="F20" s="50"/>
      <c r="G20" s="50"/>
      <c r="H20" s="87"/>
      <c r="I20" s="97">
        <v>4.75</v>
      </c>
      <c r="J20" s="87"/>
      <c r="K20" s="97">
        <v>98.03</v>
      </c>
      <c r="L20" s="50"/>
      <c r="M20" s="87"/>
      <c r="N20" s="93"/>
      <c r="O20" s="64"/>
      <c r="P20" s="64"/>
      <c r="Q20" s="64"/>
      <c r="R20" s="64"/>
      <c r="S20" s="64"/>
      <c r="T20" s="64"/>
      <c r="U20" s="64"/>
      <c r="V20" s="64"/>
      <c r="W20" s="64"/>
      <c r="X20" s="64"/>
      <c r="Y20" s="64"/>
      <c r="Z20" s="64"/>
      <c r="AA20" s="64"/>
      <c r="AB20" s="64"/>
      <c r="AC20" s="94"/>
    </row>
    <row r="21" spans="2:29" x14ac:dyDescent="0.2">
      <c r="B21" s="86" t="s">
        <v>110</v>
      </c>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87"/>
    </row>
    <row r="22" spans="2:29" x14ac:dyDescent="0.2">
      <c r="B22" s="86" t="s">
        <v>63</v>
      </c>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87"/>
    </row>
    <row r="23" spans="2:29" x14ac:dyDescent="0.2">
      <c r="B23" s="86" t="s">
        <v>111</v>
      </c>
      <c r="C23" s="88"/>
      <c r="D23" s="89"/>
      <c r="E23" s="86" t="s">
        <v>4</v>
      </c>
      <c r="F23" s="50"/>
      <c r="G23" s="50"/>
      <c r="H23" s="50"/>
      <c r="I23" s="50"/>
      <c r="J23" s="50"/>
      <c r="K23" s="50"/>
      <c r="L23" s="50"/>
      <c r="M23" s="50"/>
      <c r="N23" s="50"/>
      <c r="O23" s="50"/>
      <c r="P23" s="50"/>
      <c r="Q23" s="50"/>
      <c r="R23" s="50"/>
      <c r="S23" s="50"/>
      <c r="T23" s="50"/>
      <c r="U23" s="50"/>
      <c r="V23" s="50"/>
      <c r="W23" s="87"/>
      <c r="X23" s="86" t="s">
        <v>45</v>
      </c>
      <c r="Y23" s="50"/>
      <c r="Z23" s="50"/>
      <c r="AA23" s="50"/>
      <c r="AB23" s="50"/>
      <c r="AC23" s="87"/>
    </row>
    <row r="24" spans="2:29" x14ac:dyDescent="0.2">
      <c r="B24" s="90"/>
      <c r="C24" s="91"/>
      <c r="D24" s="92"/>
      <c r="E24" s="95" t="s">
        <v>30</v>
      </c>
      <c r="F24" s="87"/>
      <c r="G24" s="95" t="s">
        <v>29</v>
      </c>
      <c r="H24" s="50"/>
      <c r="I24" s="87"/>
      <c r="J24" s="95" t="s">
        <v>28</v>
      </c>
      <c r="K24" s="50"/>
      <c r="L24" s="87"/>
      <c r="M24" s="95" t="s">
        <v>27</v>
      </c>
      <c r="N24" s="50"/>
      <c r="O24" s="87"/>
      <c r="P24" s="95" t="s">
        <v>26</v>
      </c>
      <c r="Q24" s="50"/>
      <c r="R24" s="87"/>
      <c r="S24" s="95" t="s">
        <v>25</v>
      </c>
      <c r="T24" s="50"/>
      <c r="U24" s="87"/>
      <c r="V24" s="95" t="s">
        <v>24</v>
      </c>
      <c r="W24" s="87"/>
      <c r="X24" s="95" t="s">
        <v>112</v>
      </c>
      <c r="Y24" s="50"/>
      <c r="Z24" s="50"/>
      <c r="AA24" s="50"/>
      <c r="AB24" s="50"/>
      <c r="AC24" s="87"/>
    </row>
    <row r="25" spans="2:29" x14ac:dyDescent="0.2">
      <c r="B25" s="93"/>
      <c r="C25" s="64"/>
      <c r="D25" s="94"/>
      <c r="E25" s="96">
        <f>SUM('Klasyfikacja roczna'!X5:X46)</f>
        <v>0</v>
      </c>
      <c r="F25" s="87"/>
      <c r="G25" s="96">
        <f>SUM('Klasyfikacja roczna'!W5:W46)</f>
        <v>0</v>
      </c>
      <c r="H25" s="50"/>
      <c r="I25" s="87"/>
      <c r="J25" s="96">
        <f>SUM('Klasyfikacja roczna'!V5:V46)</f>
        <v>15</v>
      </c>
      <c r="K25" s="50"/>
      <c r="L25" s="87"/>
      <c r="M25" s="96">
        <f>SUM('Klasyfikacja roczna'!U5:U46)</f>
        <v>66</v>
      </c>
      <c r="N25" s="50"/>
      <c r="O25" s="87"/>
      <c r="P25" s="96">
        <f>SUM('Klasyfikacja roczna'!T5:T46)</f>
        <v>81</v>
      </c>
      <c r="Q25" s="50"/>
      <c r="R25" s="87"/>
      <c r="S25" s="96">
        <f>SUM('Klasyfikacja roczna'!S5:S46)</f>
        <v>105</v>
      </c>
      <c r="T25" s="50"/>
      <c r="U25" s="87"/>
      <c r="V25" s="96">
        <f>SUM('Klasyfikacja roczna'!R5:R46)</f>
        <v>22</v>
      </c>
      <c r="W25" s="87"/>
      <c r="X25" s="96">
        <f>(G25*1+J25*2+M25*3+P25*4+S25*5+V25*6)/SUM(G25:V25)</f>
        <v>4.1833910034602075</v>
      </c>
      <c r="Y25" s="50"/>
      <c r="Z25" s="50"/>
      <c r="AA25" s="50"/>
      <c r="AB25" s="50"/>
      <c r="AC25" s="87"/>
    </row>
    <row r="26" spans="2:29" x14ac:dyDescent="0.2">
      <c r="B26" s="86" t="s">
        <v>113</v>
      </c>
      <c r="C26" s="88"/>
      <c r="D26" s="89"/>
      <c r="E26" s="86" t="s">
        <v>4</v>
      </c>
      <c r="F26" s="50"/>
      <c r="G26" s="50"/>
      <c r="H26" s="50"/>
      <c r="I26" s="50"/>
      <c r="J26" s="50"/>
      <c r="K26" s="50"/>
      <c r="L26" s="50"/>
      <c r="M26" s="50"/>
      <c r="N26" s="50"/>
      <c r="O26" s="50"/>
      <c r="P26" s="50"/>
      <c r="Q26" s="50"/>
      <c r="R26" s="50"/>
      <c r="S26" s="50"/>
      <c r="T26" s="50"/>
      <c r="U26" s="50"/>
      <c r="V26" s="50"/>
      <c r="W26" s="50"/>
      <c r="X26" s="50"/>
      <c r="Y26" s="50"/>
      <c r="Z26" s="50"/>
      <c r="AA26" s="50"/>
      <c r="AB26" s="50"/>
      <c r="AC26" s="87"/>
    </row>
    <row r="27" spans="2:29" x14ac:dyDescent="0.2">
      <c r="B27" s="90"/>
      <c r="C27" s="91"/>
      <c r="D27" s="92"/>
      <c r="E27" s="95" t="s">
        <v>114</v>
      </c>
      <c r="F27" s="50"/>
      <c r="G27" s="50"/>
      <c r="H27" s="87"/>
      <c r="I27" s="95" t="s">
        <v>115</v>
      </c>
      <c r="J27" s="50"/>
      <c r="K27" s="50"/>
      <c r="L27" s="87"/>
      <c r="M27" s="95" t="s">
        <v>116</v>
      </c>
      <c r="N27" s="50"/>
      <c r="O27" s="87"/>
      <c r="P27" s="95" t="s">
        <v>26</v>
      </c>
      <c r="Q27" s="50"/>
      <c r="R27" s="87"/>
      <c r="S27" s="95" t="s">
        <v>25</v>
      </c>
      <c r="T27" s="50"/>
      <c r="U27" s="50"/>
      <c r="V27" s="50"/>
      <c r="W27" s="87"/>
      <c r="X27" s="95" t="s">
        <v>117</v>
      </c>
      <c r="Y27" s="50"/>
      <c r="Z27" s="50"/>
      <c r="AA27" s="50"/>
      <c r="AB27" s="50"/>
      <c r="AC27" s="87"/>
    </row>
    <row r="28" spans="2:29" x14ac:dyDescent="0.2">
      <c r="B28" s="93"/>
      <c r="C28" s="64"/>
      <c r="D28" s="94"/>
      <c r="E28" s="96">
        <f>COUNTIF('Klasyfikacja roczna'!D5:D46,"naganne")</f>
        <v>0</v>
      </c>
      <c r="F28" s="50"/>
      <c r="G28" s="50"/>
      <c r="H28" s="87"/>
      <c r="I28" s="96">
        <f>COUNTIF('Klasyfikacja roczna'!D5:D46,"nieodpowiednie")</f>
        <v>0</v>
      </c>
      <c r="J28" s="50"/>
      <c r="K28" s="50"/>
      <c r="L28" s="87"/>
      <c r="M28" s="96">
        <f>COUNTIF('Klasyfikacja roczna'!D5:D46,"poprawne")</f>
        <v>0</v>
      </c>
      <c r="N28" s="50"/>
      <c r="O28" s="87"/>
      <c r="P28" s="96">
        <f>COUNTIF('Klasyfikacja roczna'!D5:D46,"dobre")</f>
        <v>3</v>
      </c>
      <c r="Q28" s="50"/>
      <c r="R28" s="87"/>
      <c r="S28" s="96">
        <f>COUNTIF('Klasyfikacja roczna'!D5:D46,"bardzo dobre")</f>
        <v>7</v>
      </c>
      <c r="T28" s="50"/>
      <c r="U28" s="50"/>
      <c r="V28" s="50"/>
      <c r="W28" s="87"/>
      <c r="X28" s="96">
        <f>COUNTIF('Klasyfikacja roczna'!D5:D46,"wzorowe")</f>
        <v>14</v>
      </c>
      <c r="Y28" s="50"/>
      <c r="Z28" s="50"/>
      <c r="AA28" s="50"/>
      <c r="AB28" s="50"/>
      <c r="AC28" s="87"/>
    </row>
    <row r="29" spans="2:29" x14ac:dyDescent="0.2">
      <c r="B29" s="86" t="s">
        <v>118</v>
      </c>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87"/>
    </row>
    <row r="30" spans="2:29" ht="210" customHeight="1" x14ac:dyDescent="0.2">
      <c r="B30" s="86" t="s">
        <v>119</v>
      </c>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87"/>
    </row>
  </sheetData>
  <mergeCells count="99">
    <mergeCell ref="B2:AC2"/>
    <mergeCell ref="D3:F3"/>
    <mergeCell ref="G3:L3"/>
    <mergeCell ref="M3:R3"/>
    <mergeCell ref="T3:X3"/>
    <mergeCell ref="Y3:AC3"/>
    <mergeCell ref="B4:G4"/>
    <mergeCell ref="I4:R4"/>
    <mergeCell ref="T4:AB4"/>
    <mergeCell ref="B5:H5"/>
    <mergeCell ref="J5:Y5"/>
    <mergeCell ref="Z5:AC5"/>
    <mergeCell ref="B6:L6"/>
    <mergeCell ref="M6:AC6"/>
    <mergeCell ref="B7:L7"/>
    <mergeCell ref="M7:AC7"/>
    <mergeCell ref="B8:E8"/>
    <mergeCell ref="G8:K8"/>
    <mergeCell ref="N8:U8"/>
    <mergeCell ref="W8:AA8"/>
    <mergeCell ref="B9:E9"/>
    <mergeCell ref="G9:K9"/>
    <mergeCell ref="N9:U9"/>
    <mergeCell ref="W9:AA9"/>
    <mergeCell ref="B10:H10"/>
    <mergeCell ref="I10:N10"/>
    <mergeCell ref="O10:U10"/>
    <mergeCell ref="V10:X10"/>
    <mergeCell ref="Y10:AC10"/>
    <mergeCell ref="B11:H11"/>
    <mergeCell ref="I11:N11"/>
    <mergeCell ref="O11:U11"/>
    <mergeCell ref="V11:X11"/>
    <mergeCell ref="Y11:AC11"/>
    <mergeCell ref="B12:H12"/>
    <mergeCell ref="I12:J12"/>
    <mergeCell ref="K12:M12"/>
    <mergeCell ref="N12:AC20"/>
    <mergeCell ref="B13:H13"/>
    <mergeCell ref="I13:J13"/>
    <mergeCell ref="K13:M13"/>
    <mergeCell ref="B14:H14"/>
    <mergeCell ref="I14:J14"/>
    <mergeCell ref="K14:M14"/>
    <mergeCell ref="B15:H15"/>
    <mergeCell ref="I15:J15"/>
    <mergeCell ref="K15:M15"/>
    <mergeCell ref="B16:H16"/>
    <mergeCell ref="I16:J16"/>
    <mergeCell ref="K16:M16"/>
    <mergeCell ref="B17:H17"/>
    <mergeCell ref="I17:J17"/>
    <mergeCell ref="K17:M17"/>
    <mergeCell ref="B18:H18"/>
    <mergeCell ref="I18:J18"/>
    <mergeCell ref="K18:M18"/>
    <mergeCell ref="B19:H19"/>
    <mergeCell ref="I19:J19"/>
    <mergeCell ref="K19:M19"/>
    <mergeCell ref="B20:H20"/>
    <mergeCell ref="I20:J20"/>
    <mergeCell ref="K20:M20"/>
    <mergeCell ref="B21:AC21"/>
    <mergeCell ref="B22:AC22"/>
    <mergeCell ref="B23:D25"/>
    <mergeCell ref="E23:W23"/>
    <mergeCell ref="X23:AC23"/>
    <mergeCell ref="E24:F24"/>
    <mergeCell ref="G24:I24"/>
    <mergeCell ref="J24:L24"/>
    <mergeCell ref="M24:O24"/>
    <mergeCell ref="P24:R24"/>
    <mergeCell ref="S24:U24"/>
    <mergeCell ref="V24:W24"/>
    <mergeCell ref="X24:AC24"/>
    <mergeCell ref="E25:F25"/>
    <mergeCell ref="G25:I25"/>
    <mergeCell ref="J25:L25"/>
    <mergeCell ref="M25:O25"/>
    <mergeCell ref="P25:R25"/>
    <mergeCell ref="S25:U25"/>
    <mergeCell ref="V25:W25"/>
    <mergeCell ref="X25:AC25"/>
    <mergeCell ref="B29:AC29"/>
    <mergeCell ref="B30:AC30"/>
    <mergeCell ref="B26:D28"/>
    <mergeCell ref="E26:AC26"/>
    <mergeCell ref="E27:H27"/>
    <mergeCell ref="I27:L27"/>
    <mergeCell ref="M27:O27"/>
    <mergeCell ref="P27:R27"/>
    <mergeCell ref="S27:W27"/>
    <mergeCell ref="X27:AC27"/>
    <mergeCell ref="E28:H28"/>
    <mergeCell ref="I28:L28"/>
    <mergeCell ref="M28:O28"/>
    <mergeCell ref="P28:R28"/>
    <mergeCell ref="S28:W28"/>
    <mergeCell ref="X28:AC28"/>
  </mergeCells>
  <pageMargins left="0.75" right="0.75" top="1" bottom="1" header="0.5" footer="0.5"/>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76829-8F16-46BF-A86E-3908CB24E11D}">
  <dimension ref="A1:C26"/>
  <sheetViews>
    <sheetView workbookViewId="0"/>
  </sheetViews>
  <sheetFormatPr defaultRowHeight="12.75" x14ac:dyDescent="0.2"/>
  <cols>
    <col min="1" max="1" width="21.42578125" customWidth="1"/>
    <col min="2" max="2" width="28.5703125" customWidth="1"/>
    <col min="3" max="3" width="11.42578125" customWidth="1"/>
  </cols>
  <sheetData>
    <row r="1" spans="1:3" x14ac:dyDescent="0.2">
      <c r="A1" s="45" t="s">
        <v>120</v>
      </c>
      <c r="B1" s="45" t="s">
        <v>121</v>
      </c>
      <c r="C1" s="45" t="s">
        <v>122</v>
      </c>
    </row>
    <row r="2" spans="1:3" x14ac:dyDescent="0.2">
      <c r="A2" s="46">
        <v>1</v>
      </c>
      <c r="B2" s="46" t="s">
        <v>36</v>
      </c>
      <c r="C2" s="47">
        <v>2.67</v>
      </c>
    </row>
    <row r="3" spans="1:3" x14ac:dyDescent="0.2">
      <c r="A3" s="42">
        <v>2</v>
      </c>
      <c r="B3" s="42" t="s">
        <v>39</v>
      </c>
      <c r="C3" s="44">
        <v>3.67</v>
      </c>
    </row>
    <row r="4" spans="1:3" x14ac:dyDescent="0.2">
      <c r="A4" s="46">
        <v>3</v>
      </c>
      <c r="B4" s="46" t="s">
        <v>41</v>
      </c>
      <c r="C4" s="47">
        <v>5.17</v>
      </c>
    </row>
    <row r="5" spans="1:3" x14ac:dyDescent="0.2">
      <c r="A5" s="42">
        <v>4</v>
      </c>
      <c r="B5" s="42" t="s">
        <v>43</v>
      </c>
      <c r="C5" s="44">
        <v>5</v>
      </c>
    </row>
    <row r="6" spans="1:3" x14ac:dyDescent="0.2">
      <c r="A6" s="46">
        <v>5</v>
      </c>
      <c r="B6" s="46" t="s">
        <v>47</v>
      </c>
      <c r="C6" s="47">
        <v>3.17</v>
      </c>
    </row>
    <row r="7" spans="1:3" x14ac:dyDescent="0.2">
      <c r="A7" s="42">
        <v>6</v>
      </c>
      <c r="B7" s="42" t="s">
        <v>48</v>
      </c>
      <c r="C7" s="44">
        <v>5.25</v>
      </c>
    </row>
    <row r="8" spans="1:3" x14ac:dyDescent="0.2">
      <c r="A8" s="46">
        <v>7</v>
      </c>
      <c r="B8" s="46" t="s">
        <v>49</v>
      </c>
      <c r="C8" s="47">
        <v>4.92</v>
      </c>
    </row>
    <row r="9" spans="1:3" x14ac:dyDescent="0.2">
      <c r="A9" s="42">
        <v>8</v>
      </c>
      <c r="B9" s="42" t="s">
        <v>50</v>
      </c>
      <c r="C9" s="44">
        <v>4.5</v>
      </c>
    </row>
    <row r="10" spans="1:3" x14ac:dyDescent="0.2">
      <c r="A10" s="46">
        <v>9</v>
      </c>
      <c r="B10" s="46" t="s">
        <v>51</v>
      </c>
      <c r="C10" s="47">
        <v>3.42</v>
      </c>
    </row>
    <row r="11" spans="1:3" x14ac:dyDescent="0.2">
      <c r="A11" s="42">
        <v>10</v>
      </c>
      <c r="B11" s="42" t="s">
        <v>52</v>
      </c>
      <c r="C11" s="44">
        <v>5.17</v>
      </c>
    </row>
    <row r="12" spans="1:3" x14ac:dyDescent="0.2">
      <c r="A12" s="46">
        <v>11</v>
      </c>
      <c r="B12" s="46" t="s">
        <v>53</v>
      </c>
      <c r="C12" s="47">
        <v>4.67</v>
      </c>
    </row>
    <row r="13" spans="1:3" x14ac:dyDescent="0.2">
      <c r="A13" s="42">
        <v>12</v>
      </c>
      <c r="B13" s="42" t="s">
        <v>54</v>
      </c>
      <c r="C13" s="44">
        <v>3.17</v>
      </c>
    </row>
    <row r="14" spans="1:3" x14ac:dyDescent="0.2">
      <c r="A14" s="46">
        <v>13</v>
      </c>
      <c r="B14" s="46" t="s">
        <v>55</v>
      </c>
      <c r="C14" s="47">
        <v>3.42</v>
      </c>
    </row>
    <row r="15" spans="1:3" x14ac:dyDescent="0.2">
      <c r="A15" s="42">
        <v>14</v>
      </c>
      <c r="B15" s="42" t="s">
        <v>56</v>
      </c>
      <c r="C15" s="44">
        <v>3.67</v>
      </c>
    </row>
    <row r="16" spans="1:3" x14ac:dyDescent="0.2">
      <c r="A16" s="46">
        <v>15</v>
      </c>
      <c r="B16" s="46" t="s">
        <v>57</v>
      </c>
      <c r="C16" s="47">
        <v>4.67</v>
      </c>
    </row>
    <row r="17" spans="1:3" x14ac:dyDescent="0.2">
      <c r="A17" s="42">
        <v>16</v>
      </c>
      <c r="B17" s="42" t="s">
        <v>58</v>
      </c>
      <c r="C17" s="44">
        <v>3.08</v>
      </c>
    </row>
    <row r="18" spans="1:3" x14ac:dyDescent="0.2">
      <c r="A18" s="46">
        <v>17</v>
      </c>
      <c r="B18" s="46" t="s">
        <v>59</v>
      </c>
      <c r="C18" s="47">
        <v>4.33</v>
      </c>
    </row>
    <row r="19" spans="1:3" x14ac:dyDescent="0.2">
      <c r="A19" s="42">
        <v>18</v>
      </c>
      <c r="B19" s="42" t="s">
        <v>60</v>
      </c>
      <c r="C19" s="44">
        <v>4.67</v>
      </c>
    </row>
    <row r="20" spans="1:3" x14ac:dyDescent="0.2">
      <c r="A20" s="46">
        <v>19</v>
      </c>
      <c r="B20" s="46" t="s">
        <v>61</v>
      </c>
      <c r="C20" s="47">
        <v>4.83</v>
      </c>
    </row>
    <row r="21" spans="1:3" x14ac:dyDescent="0.2">
      <c r="A21" s="42">
        <v>20</v>
      </c>
      <c r="B21" s="42" t="s">
        <v>62</v>
      </c>
      <c r="C21" s="44">
        <v>4.17</v>
      </c>
    </row>
    <row r="22" spans="1:3" x14ac:dyDescent="0.2">
      <c r="A22" s="46">
        <v>21</v>
      </c>
      <c r="B22" s="46" t="s">
        <v>63</v>
      </c>
      <c r="C22" s="47">
        <v>5</v>
      </c>
    </row>
    <row r="23" spans="1:3" x14ac:dyDescent="0.2">
      <c r="A23" s="42">
        <v>22</v>
      </c>
      <c r="B23" s="42" t="s">
        <v>64</v>
      </c>
      <c r="C23" s="44">
        <v>3.5</v>
      </c>
    </row>
    <row r="24" spans="1:3" x14ac:dyDescent="0.2">
      <c r="A24" s="46">
        <v>23</v>
      </c>
      <c r="B24" s="46" t="s">
        <v>65</v>
      </c>
      <c r="C24" s="47">
        <v>4.75</v>
      </c>
    </row>
    <row r="25" spans="1:3" x14ac:dyDescent="0.2">
      <c r="A25" s="42">
        <v>24</v>
      </c>
      <c r="B25" s="42" t="s">
        <v>66</v>
      </c>
      <c r="C25" s="44">
        <v>3.83</v>
      </c>
    </row>
    <row r="26" spans="1:3" x14ac:dyDescent="0.2">
      <c r="A26" s="46">
        <v>25</v>
      </c>
      <c r="B26" s="46" t="s">
        <v>67</v>
      </c>
      <c r="C26" s="47">
        <v>4.67</v>
      </c>
    </row>
  </sheetData>
  <autoFilter ref="A1:C1" xr:uid="{00000000-0009-0000-0000-000002000000}"/>
  <pageMargins left="0.75" right="0.75" top="1" bottom="1" header="0.5" footer="0.5"/>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9B241-427C-4C50-9188-72E4A4C197F5}">
  <dimension ref="B2:G57"/>
  <sheetViews>
    <sheetView workbookViewId="0"/>
  </sheetViews>
  <sheetFormatPr defaultRowHeight="12.75" x14ac:dyDescent="0.2"/>
  <cols>
    <col min="1" max="1" width="2.85546875" customWidth="1"/>
    <col min="2" max="2" width="50" customWidth="1"/>
    <col min="3" max="9" width="22.85546875" customWidth="1"/>
  </cols>
  <sheetData>
    <row r="2" spans="2:3" x14ac:dyDescent="0.2">
      <c r="B2" s="100" t="s">
        <v>123</v>
      </c>
      <c r="C2" s="91"/>
    </row>
    <row r="4" spans="2:3" x14ac:dyDescent="0.2">
      <c r="B4" s="48" t="s">
        <v>124</v>
      </c>
    </row>
    <row r="5" spans="2:3" x14ac:dyDescent="0.2">
      <c r="B5" s="101" t="s">
        <v>125</v>
      </c>
      <c r="C5" s="91"/>
    </row>
    <row r="7" spans="2:3" x14ac:dyDescent="0.2">
      <c r="B7" s="48" t="s">
        <v>126</v>
      </c>
    </row>
    <row r="9" spans="2:3" x14ac:dyDescent="0.2">
      <c r="B9" s="45" t="s">
        <v>127</v>
      </c>
      <c r="C9" s="45" t="s">
        <v>68</v>
      </c>
    </row>
    <row r="10" spans="2:3" x14ac:dyDescent="0.2">
      <c r="B10" s="46" t="s">
        <v>128</v>
      </c>
      <c r="C10" s="46">
        <v>25</v>
      </c>
    </row>
    <row r="11" spans="2:3" x14ac:dyDescent="0.2">
      <c r="B11" s="42" t="s">
        <v>129</v>
      </c>
      <c r="C11" s="42">
        <v>25</v>
      </c>
    </row>
    <row r="12" spans="2:3" x14ac:dyDescent="0.2">
      <c r="B12" s="46" t="s">
        <v>130</v>
      </c>
      <c r="C12" s="46">
        <v>25</v>
      </c>
    </row>
    <row r="13" spans="2:3" x14ac:dyDescent="0.2">
      <c r="B13" s="42" t="s">
        <v>131</v>
      </c>
      <c r="C13" s="42">
        <v>25</v>
      </c>
    </row>
    <row r="14" spans="2:3" x14ac:dyDescent="0.2">
      <c r="B14" s="46" t="s">
        <v>132</v>
      </c>
      <c r="C14" s="46">
        <v>25</v>
      </c>
    </row>
    <row r="15" spans="2:3" x14ac:dyDescent="0.2">
      <c r="B15" s="42" t="s">
        <v>133</v>
      </c>
      <c r="C15" s="42">
        <v>25</v>
      </c>
    </row>
    <row r="16" spans="2:3" x14ac:dyDescent="0.2">
      <c r="B16" s="46" t="s">
        <v>134</v>
      </c>
      <c r="C16" s="46">
        <v>25</v>
      </c>
    </row>
    <row r="17" spans="2:7" x14ac:dyDescent="0.2">
      <c r="B17" s="42" t="s">
        <v>135</v>
      </c>
      <c r="C17" s="42">
        <v>25</v>
      </c>
    </row>
    <row r="19" spans="2:7" x14ac:dyDescent="0.2">
      <c r="B19" s="48" t="s">
        <v>136</v>
      </c>
    </row>
    <row r="21" spans="2:7" x14ac:dyDescent="0.2">
      <c r="B21" s="45" t="s">
        <v>137</v>
      </c>
      <c r="C21" s="45" t="s">
        <v>138</v>
      </c>
    </row>
    <row r="22" spans="2:7" x14ac:dyDescent="0.2">
      <c r="B22" s="46" t="s">
        <v>135</v>
      </c>
      <c r="C22" s="47">
        <v>92.84</v>
      </c>
    </row>
    <row r="24" spans="2:7" x14ac:dyDescent="0.2">
      <c r="B24" s="48" t="s">
        <v>139</v>
      </c>
    </row>
    <row r="26" spans="2:7" x14ac:dyDescent="0.2">
      <c r="B26" s="45" t="s">
        <v>2</v>
      </c>
      <c r="C26" s="45" t="s">
        <v>140</v>
      </c>
      <c r="D26" s="45" t="s">
        <v>141</v>
      </c>
      <c r="E26" s="45" t="s">
        <v>68</v>
      </c>
      <c r="F26" s="45" t="s">
        <v>142</v>
      </c>
      <c r="G26" s="45" t="s">
        <v>4</v>
      </c>
    </row>
    <row r="27" spans="2:7" x14ac:dyDescent="0.2">
      <c r="B27" s="46" t="s">
        <v>42</v>
      </c>
      <c r="C27" s="46">
        <v>14</v>
      </c>
      <c r="D27" s="46" t="s">
        <v>69</v>
      </c>
      <c r="E27" s="46">
        <v>25</v>
      </c>
      <c r="F27" s="46" t="s">
        <v>143</v>
      </c>
      <c r="G27" s="46">
        <v>22</v>
      </c>
    </row>
    <row r="28" spans="2:7" x14ac:dyDescent="0.2">
      <c r="B28" s="42" t="s">
        <v>40</v>
      </c>
      <c r="C28" s="42">
        <v>7</v>
      </c>
      <c r="D28" s="42" t="s">
        <v>70</v>
      </c>
      <c r="E28" s="42">
        <v>0</v>
      </c>
      <c r="F28" s="42" t="s">
        <v>144</v>
      </c>
      <c r="G28" s="42">
        <v>105</v>
      </c>
    </row>
    <row r="29" spans="2:7" x14ac:dyDescent="0.2">
      <c r="B29" s="46" t="s">
        <v>37</v>
      </c>
      <c r="C29" s="46">
        <v>3</v>
      </c>
      <c r="D29" s="46" t="s">
        <v>71</v>
      </c>
      <c r="E29" s="46">
        <v>0</v>
      </c>
      <c r="F29" s="46" t="s">
        <v>145</v>
      </c>
      <c r="G29" s="46">
        <v>81</v>
      </c>
    </row>
    <row r="30" spans="2:7" x14ac:dyDescent="0.2">
      <c r="B30" s="42" t="s">
        <v>146</v>
      </c>
      <c r="C30" s="42">
        <v>0</v>
      </c>
      <c r="D30" s="42" t="s">
        <v>147</v>
      </c>
      <c r="E30" s="42">
        <v>0</v>
      </c>
      <c r="F30" s="42" t="s">
        <v>148</v>
      </c>
      <c r="G30" s="42">
        <v>66</v>
      </c>
    </row>
    <row r="31" spans="2:7" x14ac:dyDescent="0.2">
      <c r="B31" s="46" t="s">
        <v>149</v>
      </c>
      <c r="C31" s="46">
        <v>0</v>
      </c>
      <c r="D31" s="46" t="s">
        <v>45</v>
      </c>
      <c r="E31" s="46" t="s">
        <v>45</v>
      </c>
      <c r="F31" s="46" t="s">
        <v>150</v>
      </c>
      <c r="G31" s="46">
        <v>15</v>
      </c>
    </row>
    <row r="32" spans="2:7" x14ac:dyDescent="0.2">
      <c r="B32" s="42" t="s">
        <v>151</v>
      </c>
      <c r="C32" s="42">
        <v>0</v>
      </c>
      <c r="D32" s="42" t="s">
        <v>45</v>
      </c>
      <c r="E32" s="42" t="s">
        <v>45</v>
      </c>
      <c r="F32" s="42" t="s">
        <v>152</v>
      </c>
      <c r="G32" s="42">
        <v>0</v>
      </c>
    </row>
    <row r="33" spans="2:7" x14ac:dyDescent="0.2">
      <c r="B33" s="46" t="s">
        <v>45</v>
      </c>
      <c r="C33" s="46" t="s">
        <v>45</v>
      </c>
      <c r="D33" s="46" t="s">
        <v>45</v>
      </c>
      <c r="E33" s="46" t="s">
        <v>45</v>
      </c>
      <c r="F33" s="46" t="s">
        <v>153</v>
      </c>
      <c r="G33" s="46">
        <v>0</v>
      </c>
    </row>
    <row r="35" spans="2:7" x14ac:dyDescent="0.2">
      <c r="B35" s="48" t="s">
        <v>154</v>
      </c>
    </row>
    <row r="37" spans="2:7" x14ac:dyDescent="0.2">
      <c r="B37" s="45" t="s">
        <v>141</v>
      </c>
      <c r="C37" s="45" t="s">
        <v>140</v>
      </c>
    </row>
    <row r="38" spans="2:7" x14ac:dyDescent="0.2">
      <c r="B38" s="46" t="s">
        <v>155</v>
      </c>
      <c r="C38" s="46">
        <v>17</v>
      </c>
    </row>
    <row r="39" spans="2:7" x14ac:dyDescent="0.2">
      <c r="B39" s="42" t="s">
        <v>156</v>
      </c>
      <c r="C39" s="42">
        <v>7</v>
      </c>
    </row>
    <row r="40" spans="2:7" x14ac:dyDescent="0.2">
      <c r="B40" s="46" t="s">
        <v>157</v>
      </c>
      <c r="C40" s="46">
        <v>0</v>
      </c>
    </row>
    <row r="42" spans="2:7" x14ac:dyDescent="0.2">
      <c r="B42" s="48" t="s">
        <v>158</v>
      </c>
    </row>
    <row r="44" spans="2:7" x14ac:dyDescent="0.2">
      <c r="B44" s="45" t="s">
        <v>159</v>
      </c>
      <c r="C44" s="45" t="s">
        <v>160</v>
      </c>
    </row>
    <row r="45" spans="2:7" x14ac:dyDescent="0.2">
      <c r="B45" s="46" t="s">
        <v>161</v>
      </c>
      <c r="C45" s="46">
        <v>1</v>
      </c>
    </row>
    <row r="46" spans="2:7" x14ac:dyDescent="0.2">
      <c r="B46" s="42" t="s">
        <v>162</v>
      </c>
      <c r="C46" s="42">
        <v>5</v>
      </c>
    </row>
    <row r="47" spans="2:7" x14ac:dyDescent="0.2">
      <c r="B47" s="46" t="s">
        <v>89</v>
      </c>
      <c r="C47" s="46">
        <v>4</v>
      </c>
    </row>
    <row r="48" spans="2:7" x14ac:dyDescent="0.2">
      <c r="B48" s="42" t="s">
        <v>163</v>
      </c>
      <c r="C48" s="42">
        <v>7</v>
      </c>
    </row>
    <row r="49" spans="2:3" x14ac:dyDescent="0.2">
      <c r="B49" s="46" t="s">
        <v>91</v>
      </c>
      <c r="C49" s="46">
        <v>8</v>
      </c>
    </row>
    <row r="50" spans="2:3" x14ac:dyDescent="0.2">
      <c r="B50" s="42" t="s">
        <v>92</v>
      </c>
      <c r="C50" s="44">
        <v>5.25</v>
      </c>
    </row>
    <row r="51" spans="2:3" x14ac:dyDescent="0.2">
      <c r="B51" s="46" t="s">
        <v>93</v>
      </c>
      <c r="C51" s="47">
        <v>2.67</v>
      </c>
    </row>
    <row r="53" spans="2:3" x14ac:dyDescent="0.2">
      <c r="B53" s="48" t="s">
        <v>164</v>
      </c>
    </row>
    <row r="55" spans="2:3" x14ac:dyDescent="0.2">
      <c r="B55" s="45" t="s">
        <v>165</v>
      </c>
      <c r="C55" s="45" t="s">
        <v>68</v>
      </c>
    </row>
    <row r="56" spans="2:3" x14ac:dyDescent="0.2">
      <c r="B56" s="46" t="s">
        <v>166</v>
      </c>
      <c r="C56" s="46">
        <v>0</v>
      </c>
    </row>
    <row r="57" spans="2:3" x14ac:dyDescent="0.2">
      <c r="B57" s="42" t="s">
        <v>167</v>
      </c>
      <c r="C57" s="42">
        <v>0</v>
      </c>
    </row>
  </sheetData>
  <mergeCells count="2">
    <mergeCell ref="B2:C2"/>
    <mergeCell ref="B5:C5"/>
  </mergeCells>
  <pageMargins left="0.75" right="0.75" top="1" bottom="1" header="0.5" footer="0.5"/>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AF06B-9110-4BB0-A45A-2AA8A4D5296E}">
  <dimension ref="B2:C10"/>
  <sheetViews>
    <sheetView workbookViewId="0"/>
  </sheetViews>
  <sheetFormatPr defaultRowHeight="12.75" x14ac:dyDescent="0.2"/>
  <cols>
    <col min="1" max="1" width="2.85546875" customWidth="1"/>
    <col min="2" max="2" width="17.140625" customWidth="1"/>
    <col min="3" max="3" width="22.85546875" customWidth="1"/>
  </cols>
  <sheetData>
    <row r="2" spans="2:3" x14ac:dyDescent="0.2">
      <c r="B2" s="48" t="s">
        <v>168</v>
      </c>
    </row>
    <row r="4" spans="2:3" x14ac:dyDescent="0.2">
      <c r="B4" s="45" t="s">
        <v>2</v>
      </c>
      <c r="C4" s="45" t="s">
        <v>4</v>
      </c>
    </row>
    <row r="5" spans="2:3" x14ac:dyDescent="0.2">
      <c r="B5" s="46" t="s">
        <v>42</v>
      </c>
      <c r="C5" s="46">
        <v>14</v>
      </c>
    </row>
    <row r="6" spans="2:3" x14ac:dyDescent="0.2">
      <c r="B6" s="42" t="s">
        <v>40</v>
      </c>
      <c r="C6" s="42">
        <v>7</v>
      </c>
    </row>
    <row r="7" spans="2:3" x14ac:dyDescent="0.2">
      <c r="B7" s="46" t="s">
        <v>37</v>
      </c>
      <c r="C7" s="46">
        <v>3</v>
      </c>
    </row>
    <row r="8" spans="2:3" x14ac:dyDescent="0.2">
      <c r="B8" s="42" t="s">
        <v>146</v>
      </c>
      <c r="C8" s="42">
        <v>0</v>
      </c>
    </row>
    <row r="9" spans="2:3" x14ac:dyDescent="0.2">
      <c r="B9" s="46" t="s">
        <v>149</v>
      </c>
      <c r="C9" s="46">
        <v>0</v>
      </c>
    </row>
    <row r="10" spans="2:3" x14ac:dyDescent="0.2">
      <c r="B10" s="42" t="s">
        <v>151</v>
      </c>
      <c r="C10" s="42">
        <v>0</v>
      </c>
    </row>
  </sheetData>
  <pageMargins left="0.75" right="0.75" top="1" bottom="1" header="0.5" footer="0.5"/>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FB3EC-8D4B-4A48-9248-981F186655F9}">
  <dimension ref="B2:E526"/>
  <sheetViews>
    <sheetView workbookViewId="0"/>
  </sheetViews>
  <sheetFormatPr defaultRowHeight="12.75" x14ac:dyDescent="0.2"/>
  <cols>
    <col min="1" max="1" width="2.85546875" customWidth="1"/>
    <col min="2" max="8" width="28.5703125" customWidth="1"/>
  </cols>
  <sheetData>
    <row r="2" spans="2:5" x14ac:dyDescent="0.2">
      <c r="B2" s="100" t="s">
        <v>169</v>
      </c>
      <c r="C2" s="91"/>
    </row>
    <row r="4" spans="2:5" x14ac:dyDescent="0.2">
      <c r="B4" s="45" t="s">
        <v>170</v>
      </c>
      <c r="C4" s="45" t="s">
        <v>171</v>
      </c>
    </row>
    <row r="5" spans="2:5" x14ac:dyDescent="0.2">
      <c r="B5" s="46">
        <v>1</v>
      </c>
      <c r="C5" s="46" t="s">
        <v>63</v>
      </c>
    </row>
    <row r="7" spans="2:5" x14ac:dyDescent="0.2">
      <c r="B7" s="100" t="s">
        <v>172</v>
      </c>
      <c r="C7" s="91"/>
      <c r="D7" s="91"/>
    </row>
    <row r="9" spans="2:5" x14ac:dyDescent="0.2">
      <c r="B9" s="45" t="s">
        <v>170</v>
      </c>
      <c r="C9" s="45" t="s">
        <v>171</v>
      </c>
      <c r="D9" s="45" t="s">
        <v>10</v>
      </c>
      <c r="E9" s="45" t="s">
        <v>173</v>
      </c>
    </row>
    <row r="10" spans="2:5" x14ac:dyDescent="0.2">
      <c r="B10" s="46">
        <v>1</v>
      </c>
      <c r="C10" s="46" t="s">
        <v>41</v>
      </c>
      <c r="D10" s="47">
        <v>5.17</v>
      </c>
      <c r="E10" s="47">
        <v>89.35</v>
      </c>
    </row>
    <row r="11" spans="2:5" x14ac:dyDescent="0.2">
      <c r="B11" s="42">
        <v>2</v>
      </c>
      <c r="C11" s="42" t="s">
        <v>48</v>
      </c>
      <c r="D11" s="44">
        <v>5.25</v>
      </c>
      <c r="E11" s="44">
        <v>95.24</v>
      </c>
    </row>
    <row r="12" spans="2:5" x14ac:dyDescent="0.2">
      <c r="B12" s="46">
        <v>3</v>
      </c>
      <c r="C12" s="46" t="s">
        <v>49</v>
      </c>
      <c r="D12" s="47">
        <v>4.92</v>
      </c>
      <c r="E12" s="47">
        <v>99.59</v>
      </c>
    </row>
    <row r="13" spans="2:5" x14ac:dyDescent="0.2">
      <c r="B13" s="42">
        <v>4</v>
      </c>
      <c r="C13" s="42" t="s">
        <v>52</v>
      </c>
      <c r="D13" s="44">
        <v>5.17</v>
      </c>
      <c r="E13" s="44">
        <v>97.1</v>
      </c>
    </row>
    <row r="14" spans="2:5" x14ac:dyDescent="0.2">
      <c r="B14" s="46">
        <v>5</v>
      </c>
      <c r="C14" s="46" t="s">
        <v>61</v>
      </c>
      <c r="D14" s="47">
        <v>4.83</v>
      </c>
      <c r="E14" s="47">
        <v>95.95</v>
      </c>
    </row>
    <row r="15" spans="2:5" x14ac:dyDescent="0.2">
      <c r="B15" s="42">
        <v>6</v>
      </c>
      <c r="C15" s="42" t="s">
        <v>63</v>
      </c>
      <c r="D15" s="44">
        <v>5</v>
      </c>
      <c r="E15" s="44">
        <v>100</v>
      </c>
    </row>
    <row r="16" spans="2:5" x14ac:dyDescent="0.2">
      <c r="B16" s="46">
        <v>7</v>
      </c>
      <c r="C16" s="46" t="s">
        <v>65</v>
      </c>
      <c r="D16" s="47">
        <v>4.75</v>
      </c>
      <c r="E16" s="47">
        <v>98.03</v>
      </c>
    </row>
    <row r="18" spans="2:4" x14ac:dyDescent="0.2">
      <c r="B18" s="100" t="s">
        <v>174</v>
      </c>
      <c r="C18" s="91"/>
    </row>
    <row r="20" spans="2:4" x14ac:dyDescent="0.2">
      <c r="B20" s="45" t="s">
        <v>170</v>
      </c>
      <c r="C20" s="45" t="s">
        <v>171</v>
      </c>
      <c r="D20" s="45" t="s">
        <v>175</v>
      </c>
    </row>
    <row r="21" spans="2:4" x14ac:dyDescent="0.2">
      <c r="B21" s="46">
        <v>1</v>
      </c>
      <c r="C21" s="46" t="s">
        <v>48</v>
      </c>
      <c r="D21" s="46" t="s">
        <v>176</v>
      </c>
    </row>
    <row r="22" spans="2:4" x14ac:dyDescent="0.2">
      <c r="B22" s="42">
        <v>2</v>
      </c>
      <c r="C22" s="42" t="s">
        <v>58</v>
      </c>
      <c r="D22" s="42" t="s">
        <v>177</v>
      </c>
    </row>
    <row r="23" spans="2:4" x14ac:dyDescent="0.2">
      <c r="B23" s="46">
        <v>3</v>
      </c>
      <c r="C23" s="46" t="s">
        <v>55</v>
      </c>
      <c r="D23" s="46" t="s">
        <v>178</v>
      </c>
    </row>
    <row r="24" spans="2:4" x14ac:dyDescent="0.2">
      <c r="B24" s="42">
        <v>4</v>
      </c>
      <c r="C24" s="42" t="s">
        <v>51</v>
      </c>
      <c r="D24" s="42" t="s">
        <v>179</v>
      </c>
    </row>
    <row r="25" spans="2:4" x14ac:dyDescent="0.2">
      <c r="B25" s="46">
        <v>5</v>
      </c>
      <c r="C25" s="46" t="s">
        <v>60</v>
      </c>
      <c r="D25" s="46" t="s">
        <v>180</v>
      </c>
    </row>
    <row r="26" spans="2:4" x14ac:dyDescent="0.2">
      <c r="B26" s="42">
        <v>6</v>
      </c>
      <c r="C26" s="42" t="s">
        <v>41</v>
      </c>
      <c r="D26" s="42" t="s">
        <v>181</v>
      </c>
    </row>
    <row r="27" spans="2:4" x14ac:dyDescent="0.2">
      <c r="B27" s="46">
        <v>7</v>
      </c>
      <c r="C27" s="46" t="s">
        <v>60</v>
      </c>
      <c r="D27" s="46" t="s">
        <v>182</v>
      </c>
    </row>
    <row r="28" spans="2:4" x14ac:dyDescent="0.2">
      <c r="B28" s="42">
        <v>8</v>
      </c>
      <c r="C28" s="42" t="s">
        <v>52</v>
      </c>
      <c r="D28" s="42" t="s">
        <v>183</v>
      </c>
    </row>
    <row r="29" spans="2:4" x14ac:dyDescent="0.2">
      <c r="B29" s="46">
        <v>9</v>
      </c>
      <c r="C29" s="46" t="s">
        <v>52</v>
      </c>
      <c r="D29" s="46" t="s">
        <v>183</v>
      </c>
    </row>
    <row r="31" spans="2:4" x14ac:dyDescent="0.2">
      <c r="B31" s="100" t="s">
        <v>174</v>
      </c>
      <c r="C31" s="91"/>
    </row>
    <row r="33" spans="2:4" x14ac:dyDescent="0.2">
      <c r="B33" s="45" t="s">
        <v>170</v>
      </c>
      <c r="C33" s="45" t="s">
        <v>171</v>
      </c>
      <c r="D33" s="45" t="s">
        <v>175</v>
      </c>
    </row>
    <row r="34" spans="2:4" x14ac:dyDescent="0.2">
      <c r="B34" s="46">
        <v>1</v>
      </c>
      <c r="C34" s="46" t="s">
        <v>55</v>
      </c>
      <c r="D34" s="46" t="s">
        <v>184</v>
      </c>
    </row>
    <row r="35" spans="2:4" x14ac:dyDescent="0.2">
      <c r="B35" s="42">
        <v>2</v>
      </c>
      <c r="C35" s="42" t="s">
        <v>55</v>
      </c>
      <c r="D35" s="42" t="s">
        <v>185</v>
      </c>
    </row>
    <row r="36" spans="2:4" x14ac:dyDescent="0.2">
      <c r="B36" s="46">
        <v>3</v>
      </c>
      <c r="C36" s="46" t="s">
        <v>39</v>
      </c>
      <c r="D36" s="46" t="s">
        <v>186</v>
      </c>
    </row>
    <row r="37" spans="2:4" x14ac:dyDescent="0.2">
      <c r="B37" s="42">
        <v>4</v>
      </c>
      <c r="C37" s="42" t="s">
        <v>61</v>
      </c>
      <c r="D37" s="42" t="s">
        <v>186</v>
      </c>
    </row>
    <row r="38" spans="2:4" x14ac:dyDescent="0.2">
      <c r="B38" s="46">
        <v>5</v>
      </c>
      <c r="C38" s="46" t="s">
        <v>55</v>
      </c>
      <c r="D38" s="46" t="s">
        <v>187</v>
      </c>
    </row>
    <row r="39" spans="2:4" x14ac:dyDescent="0.2">
      <c r="B39" s="42">
        <v>6</v>
      </c>
      <c r="C39" s="42" t="s">
        <v>61</v>
      </c>
      <c r="D39" s="42" t="s">
        <v>187</v>
      </c>
    </row>
    <row r="40" spans="2:4" x14ac:dyDescent="0.2">
      <c r="B40" s="46">
        <v>7</v>
      </c>
      <c r="C40" s="46" t="s">
        <v>55</v>
      </c>
      <c r="D40" s="46" t="s">
        <v>188</v>
      </c>
    </row>
    <row r="41" spans="2:4" x14ac:dyDescent="0.2">
      <c r="B41" s="42">
        <v>8</v>
      </c>
      <c r="C41" s="42" t="s">
        <v>60</v>
      </c>
      <c r="D41" s="42" t="s">
        <v>188</v>
      </c>
    </row>
    <row r="42" spans="2:4" x14ac:dyDescent="0.2">
      <c r="B42" s="46">
        <v>9</v>
      </c>
      <c r="C42" s="46" t="s">
        <v>60</v>
      </c>
      <c r="D42" s="46" t="s">
        <v>189</v>
      </c>
    </row>
    <row r="43" spans="2:4" x14ac:dyDescent="0.2">
      <c r="B43" s="42">
        <v>10</v>
      </c>
      <c r="C43" s="42" t="s">
        <v>51</v>
      </c>
      <c r="D43" s="42" t="s">
        <v>190</v>
      </c>
    </row>
    <row r="44" spans="2:4" x14ac:dyDescent="0.2">
      <c r="B44" s="46">
        <v>11</v>
      </c>
      <c r="C44" s="46" t="s">
        <v>60</v>
      </c>
      <c r="D44" s="46" t="s">
        <v>191</v>
      </c>
    </row>
    <row r="45" spans="2:4" x14ac:dyDescent="0.2">
      <c r="B45" s="42">
        <v>12</v>
      </c>
      <c r="C45" s="42" t="s">
        <v>51</v>
      </c>
      <c r="D45" s="42" t="s">
        <v>191</v>
      </c>
    </row>
    <row r="46" spans="2:4" x14ac:dyDescent="0.2">
      <c r="B46" s="46">
        <v>13</v>
      </c>
      <c r="C46" s="46" t="s">
        <v>51</v>
      </c>
      <c r="D46" s="46" t="s">
        <v>192</v>
      </c>
    </row>
    <row r="47" spans="2:4" x14ac:dyDescent="0.2">
      <c r="B47" s="42">
        <v>14</v>
      </c>
      <c r="C47" s="42" t="s">
        <v>51</v>
      </c>
      <c r="D47" s="42" t="s">
        <v>193</v>
      </c>
    </row>
    <row r="48" spans="2:4" x14ac:dyDescent="0.2">
      <c r="B48" s="46">
        <v>15</v>
      </c>
      <c r="C48" s="46" t="s">
        <v>60</v>
      </c>
      <c r="D48" s="46" t="s">
        <v>194</v>
      </c>
    </row>
    <row r="49" spans="2:4" x14ac:dyDescent="0.2">
      <c r="B49" s="42">
        <v>16</v>
      </c>
      <c r="C49" s="42" t="s">
        <v>51</v>
      </c>
      <c r="D49" s="42" t="s">
        <v>194</v>
      </c>
    </row>
    <row r="50" spans="2:4" x14ac:dyDescent="0.2">
      <c r="B50" s="46">
        <v>17</v>
      </c>
      <c r="C50" s="46" t="s">
        <v>51</v>
      </c>
      <c r="D50" s="46" t="s">
        <v>195</v>
      </c>
    </row>
    <row r="51" spans="2:4" x14ac:dyDescent="0.2">
      <c r="B51" s="42">
        <v>18</v>
      </c>
      <c r="C51" s="42" t="s">
        <v>52</v>
      </c>
      <c r="D51" s="42" t="s">
        <v>176</v>
      </c>
    </row>
    <row r="52" spans="2:4" x14ac:dyDescent="0.2">
      <c r="B52" s="46">
        <v>19</v>
      </c>
      <c r="C52" s="46" t="s">
        <v>60</v>
      </c>
      <c r="D52" s="46" t="s">
        <v>176</v>
      </c>
    </row>
    <row r="53" spans="2:4" x14ac:dyDescent="0.2">
      <c r="B53" s="42">
        <v>20</v>
      </c>
      <c r="C53" s="42" t="s">
        <v>51</v>
      </c>
      <c r="D53" s="42" t="s">
        <v>176</v>
      </c>
    </row>
    <row r="54" spans="2:4" x14ac:dyDescent="0.2">
      <c r="B54" s="46">
        <v>21</v>
      </c>
      <c r="C54" s="46" t="s">
        <v>51</v>
      </c>
      <c r="D54" s="46" t="s">
        <v>177</v>
      </c>
    </row>
    <row r="55" spans="2:4" x14ac:dyDescent="0.2">
      <c r="B55" s="42">
        <v>22</v>
      </c>
      <c r="C55" s="42" t="s">
        <v>55</v>
      </c>
      <c r="D55" s="42" t="s">
        <v>196</v>
      </c>
    </row>
    <row r="56" spans="2:4" x14ac:dyDescent="0.2">
      <c r="B56" s="46">
        <v>23</v>
      </c>
      <c r="C56" s="46" t="s">
        <v>60</v>
      </c>
      <c r="D56" s="46" t="s">
        <v>196</v>
      </c>
    </row>
    <row r="57" spans="2:4" x14ac:dyDescent="0.2">
      <c r="B57" s="42">
        <v>24</v>
      </c>
      <c r="C57" s="42" t="s">
        <v>51</v>
      </c>
      <c r="D57" s="42" t="s">
        <v>197</v>
      </c>
    </row>
    <row r="58" spans="2:4" x14ac:dyDescent="0.2">
      <c r="B58" s="46">
        <v>25</v>
      </c>
      <c r="C58" s="46" t="s">
        <v>61</v>
      </c>
      <c r="D58" s="46" t="s">
        <v>198</v>
      </c>
    </row>
    <row r="59" spans="2:4" x14ac:dyDescent="0.2">
      <c r="B59" s="42">
        <v>26</v>
      </c>
      <c r="C59" s="42" t="s">
        <v>51</v>
      </c>
      <c r="D59" s="42" t="s">
        <v>198</v>
      </c>
    </row>
    <row r="60" spans="2:4" x14ac:dyDescent="0.2">
      <c r="B60" s="46">
        <v>27</v>
      </c>
      <c r="C60" s="46" t="s">
        <v>39</v>
      </c>
      <c r="D60" s="46" t="s">
        <v>199</v>
      </c>
    </row>
    <row r="61" spans="2:4" x14ac:dyDescent="0.2">
      <c r="B61" s="42">
        <v>28</v>
      </c>
      <c r="C61" s="42" t="s">
        <v>51</v>
      </c>
      <c r="D61" s="42" t="s">
        <v>200</v>
      </c>
    </row>
    <row r="62" spans="2:4" x14ac:dyDescent="0.2">
      <c r="B62" s="46">
        <v>29</v>
      </c>
      <c r="C62" s="46" t="s">
        <v>51</v>
      </c>
      <c r="D62" s="46" t="s">
        <v>201</v>
      </c>
    </row>
    <row r="63" spans="2:4" x14ac:dyDescent="0.2">
      <c r="B63" s="42">
        <v>30</v>
      </c>
      <c r="C63" s="42" t="s">
        <v>50</v>
      </c>
      <c r="D63" s="42" t="s">
        <v>202</v>
      </c>
    </row>
    <row r="64" spans="2:4" x14ac:dyDescent="0.2">
      <c r="B64" s="46">
        <v>31</v>
      </c>
      <c r="C64" s="46" t="s">
        <v>60</v>
      </c>
      <c r="D64" s="46" t="s">
        <v>181</v>
      </c>
    </row>
    <row r="65" spans="2:4" x14ac:dyDescent="0.2">
      <c r="B65" s="42">
        <v>32</v>
      </c>
      <c r="C65" s="42" t="s">
        <v>41</v>
      </c>
      <c r="D65" s="42" t="s">
        <v>203</v>
      </c>
    </row>
    <row r="66" spans="2:4" x14ac:dyDescent="0.2">
      <c r="B66" s="46">
        <v>33</v>
      </c>
      <c r="C66" s="46" t="s">
        <v>60</v>
      </c>
      <c r="D66" s="46" t="s">
        <v>204</v>
      </c>
    </row>
    <row r="67" spans="2:4" x14ac:dyDescent="0.2">
      <c r="B67" s="42">
        <v>34</v>
      </c>
      <c r="C67" s="42" t="s">
        <v>51</v>
      </c>
      <c r="D67" s="42" t="s">
        <v>205</v>
      </c>
    </row>
    <row r="68" spans="2:4" x14ac:dyDescent="0.2">
      <c r="B68" s="46">
        <v>35</v>
      </c>
      <c r="C68" s="46" t="s">
        <v>60</v>
      </c>
      <c r="D68" s="46" t="s">
        <v>206</v>
      </c>
    </row>
    <row r="69" spans="2:4" x14ac:dyDescent="0.2">
      <c r="B69" s="42">
        <v>36</v>
      </c>
      <c r="C69" s="42" t="s">
        <v>41</v>
      </c>
      <c r="D69" s="42" t="s">
        <v>207</v>
      </c>
    </row>
    <row r="70" spans="2:4" x14ac:dyDescent="0.2">
      <c r="B70" s="46">
        <v>37</v>
      </c>
      <c r="C70" s="46" t="s">
        <v>41</v>
      </c>
      <c r="D70" s="46" t="s">
        <v>208</v>
      </c>
    </row>
    <row r="71" spans="2:4" x14ac:dyDescent="0.2">
      <c r="B71" s="42">
        <v>38</v>
      </c>
      <c r="C71" s="42" t="s">
        <v>60</v>
      </c>
      <c r="D71" s="42" t="s">
        <v>209</v>
      </c>
    </row>
    <row r="72" spans="2:4" x14ac:dyDescent="0.2">
      <c r="B72" s="46">
        <v>39</v>
      </c>
      <c r="C72" s="46" t="s">
        <v>41</v>
      </c>
      <c r="D72" s="46" t="s">
        <v>210</v>
      </c>
    </row>
    <row r="73" spans="2:4" x14ac:dyDescent="0.2">
      <c r="B73" s="42">
        <v>40</v>
      </c>
      <c r="C73" s="42" t="s">
        <v>60</v>
      </c>
      <c r="D73" s="42" t="s">
        <v>211</v>
      </c>
    </row>
    <row r="74" spans="2:4" x14ac:dyDescent="0.2">
      <c r="B74" s="46">
        <v>41</v>
      </c>
      <c r="C74" s="46" t="s">
        <v>41</v>
      </c>
      <c r="D74" s="46" t="s">
        <v>212</v>
      </c>
    </row>
    <row r="75" spans="2:4" x14ac:dyDescent="0.2">
      <c r="B75" s="42">
        <v>42</v>
      </c>
      <c r="C75" s="42" t="s">
        <v>39</v>
      </c>
      <c r="D75" s="42" t="s">
        <v>213</v>
      </c>
    </row>
    <row r="76" spans="2:4" x14ac:dyDescent="0.2">
      <c r="B76" s="46">
        <v>43</v>
      </c>
      <c r="C76" s="46" t="s">
        <v>67</v>
      </c>
      <c r="D76" s="46" t="s">
        <v>213</v>
      </c>
    </row>
    <row r="77" spans="2:4" x14ac:dyDescent="0.2">
      <c r="B77" s="42">
        <v>44</v>
      </c>
      <c r="C77" s="42" t="s">
        <v>67</v>
      </c>
      <c r="D77" s="42" t="s">
        <v>214</v>
      </c>
    </row>
    <row r="78" spans="2:4" x14ac:dyDescent="0.2">
      <c r="B78" s="46">
        <v>45</v>
      </c>
      <c r="C78" s="46" t="s">
        <v>67</v>
      </c>
      <c r="D78" s="46" t="s">
        <v>215</v>
      </c>
    </row>
    <row r="80" spans="2:4" x14ac:dyDescent="0.2">
      <c r="B80" s="100" t="s">
        <v>216</v>
      </c>
      <c r="C80" s="91"/>
    </row>
    <row r="82" spans="2:4" x14ac:dyDescent="0.2">
      <c r="B82" s="45" t="s">
        <v>170</v>
      </c>
      <c r="C82" s="45" t="s">
        <v>171</v>
      </c>
      <c r="D82" s="45" t="s">
        <v>175</v>
      </c>
    </row>
    <row r="83" spans="2:4" x14ac:dyDescent="0.2">
      <c r="B83" s="46">
        <v>1</v>
      </c>
      <c r="C83" s="46" t="s">
        <v>41</v>
      </c>
      <c r="D83" s="46" t="s">
        <v>186</v>
      </c>
    </row>
    <row r="84" spans="2:4" x14ac:dyDescent="0.2">
      <c r="B84" s="42">
        <v>2</v>
      </c>
      <c r="C84" s="42" t="s">
        <v>55</v>
      </c>
      <c r="D84" s="42" t="s">
        <v>186</v>
      </c>
    </row>
    <row r="85" spans="2:4" x14ac:dyDescent="0.2">
      <c r="B85" s="46">
        <v>3</v>
      </c>
      <c r="C85" s="46" t="s">
        <v>60</v>
      </c>
      <c r="D85" s="46" t="s">
        <v>217</v>
      </c>
    </row>
    <row r="86" spans="2:4" x14ac:dyDescent="0.2">
      <c r="B86" s="42">
        <v>4</v>
      </c>
      <c r="C86" s="42" t="s">
        <v>51</v>
      </c>
      <c r="D86" s="42" t="s">
        <v>218</v>
      </c>
    </row>
    <row r="87" spans="2:4" x14ac:dyDescent="0.2">
      <c r="B87" s="46">
        <v>5</v>
      </c>
      <c r="C87" s="46" t="s">
        <v>52</v>
      </c>
      <c r="D87" s="46" t="s">
        <v>219</v>
      </c>
    </row>
    <row r="88" spans="2:4" x14ac:dyDescent="0.2">
      <c r="B88" s="42">
        <v>6</v>
      </c>
      <c r="C88" s="42" t="s">
        <v>51</v>
      </c>
      <c r="D88" s="42" t="s">
        <v>220</v>
      </c>
    </row>
    <row r="89" spans="2:4" x14ac:dyDescent="0.2">
      <c r="B89" s="46">
        <v>7</v>
      </c>
      <c r="C89" s="46" t="s">
        <v>60</v>
      </c>
      <c r="D89" s="46" t="s">
        <v>221</v>
      </c>
    </row>
    <row r="90" spans="2:4" x14ac:dyDescent="0.2">
      <c r="B90" s="42">
        <v>8</v>
      </c>
      <c r="C90" s="42" t="s">
        <v>36</v>
      </c>
      <c r="D90" s="42" t="s">
        <v>222</v>
      </c>
    </row>
    <row r="91" spans="2:4" x14ac:dyDescent="0.2">
      <c r="B91" s="46">
        <v>9</v>
      </c>
      <c r="C91" s="46" t="s">
        <v>60</v>
      </c>
      <c r="D91" s="46" t="s">
        <v>222</v>
      </c>
    </row>
    <row r="92" spans="2:4" x14ac:dyDescent="0.2">
      <c r="B92" s="42">
        <v>10</v>
      </c>
      <c r="C92" s="42" t="s">
        <v>36</v>
      </c>
      <c r="D92" s="42" t="s">
        <v>203</v>
      </c>
    </row>
    <row r="93" spans="2:4" x14ac:dyDescent="0.2">
      <c r="B93" s="46">
        <v>11</v>
      </c>
      <c r="C93" s="46" t="s">
        <v>36</v>
      </c>
      <c r="D93" s="46" t="s">
        <v>223</v>
      </c>
    </row>
    <row r="94" spans="2:4" x14ac:dyDescent="0.2">
      <c r="B94" s="42">
        <v>12</v>
      </c>
      <c r="C94" s="42" t="s">
        <v>36</v>
      </c>
      <c r="D94" s="42" t="s">
        <v>224</v>
      </c>
    </row>
    <row r="95" spans="2:4" x14ac:dyDescent="0.2">
      <c r="B95" s="46">
        <v>13</v>
      </c>
      <c r="C95" s="46" t="s">
        <v>36</v>
      </c>
      <c r="D95" s="46" t="s">
        <v>206</v>
      </c>
    </row>
    <row r="96" spans="2:4" x14ac:dyDescent="0.2">
      <c r="B96" s="42">
        <v>14</v>
      </c>
      <c r="C96" s="42" t="s">
        <v>36</v>
      </c>
      <c r="D96" s="42" t="s">
        <v>225</v>
      </c>
    </row>
    <row r="97" spans="2:4" x14ac:dyDescent="0.2">
      <c r="B97" s="46">
        <v>15</v>
      </c>
      <c r="C97" s="46" t="s">
        <v>51</v>
      </c>
      <c r="D97" s="46" t="s">
        <v>225</v>
      </c>
    </row>
    <row r="98" spans="2:4" x14ac:dyDescent="0.2">
      <c r="B98" s="42">
        <v>16</v>
      </c>
      <c r="C98" s="42" t="s">
        <v>52</v>
      </c>
      <c r="D98" s="42" t="s">
        <v>210</v>
      </c>
    </row>
    <row r="99" spans="2:4" x14ac:dyDescent="0.2">
      <c r="B99" s="46">
        <v>17</v>
      </c>
      <c r="C99" s="46" t="s">
        <v>52</v>
      </c>
      <c r="D99" s="46" t="s">
        <v>210</v>
      </c>
    </row>
    <row r="101" spans="2:4" x14ac:dyDescent="0.2">
      <c r="B101" s="100" t="s">
        <v>226</v>
      </c>
      <c r="C101" s="91"/>
    </row>
    <row r="103" spans="2:4" x14ac:dyDescent="0.2">
      <c r="B103" s="45" t="s">
        <v>170</v>
      </c>
      <c r="C103" s="45" t="s">
        <v>171</v>
      </c>
      <c r="D103" s="45" t="s">
        <v>175</v>
      </c>
    </row>
    <row r="104" spans="2:4" x14ac:dyDescent="0.2">
      <c r="B104" s="46">
        <v>1</v>
      </c>
      <c r="C104" s="46" t="s">
        <v>48</v>
      </c>
      <c r="D104" s="46" t="s">
        <v>193</v>
      </c>
    </row>
    <row r="105" spans="2:4" x14ac:dyDescent="0.2">
      <c r="B105" s="42">
        <v>2</v>
      </c>
      <c r="C105" s="42" t="s">
        <v>48</v>
      </c>
      <c r="D105" s="42" t="s">
        <v>194</v>
      </c>
    </row>
    <row r="106" spans="2:4" x14ac:dyDescent="0.2">
      <c r="B106" s="46">
        <v>3</v>
      </c>
      <c r="C106" s="46" t="s">
        <v>48</v>
      </c>
      <c r="D106" s="46" t="s">
        <v>195</v>
      </c>
    </row>
    <row r="107" spans="2:4" x14ac:dyDescent="0.2">
      <c r="B107" s="42">
        <v>4</v>
      </c>
      <c r="C107" s="42" t="s">
        <v>48</v>
      </c>
      <c r="D107" s="42" t="s">
        <v>176</v>
      </c>
    </row>
    <row r="108" spans="2:4" x14ac:dyDescent="0.2">
      <c r="B108" s="46">
        <v>5</v>
      </c>
      <c r="C108" s="46" t="s">
        <v>48</v>
      </c>
      <c r="D108" s="46" t="s">
        <v>176</v>
      </c>
    </row>
    <row r="109" spans="2:4" x14ac:dyDescent="0.2">
      <c r="B109" s="42">
        <v>6</v>
      </c>
      <c r="C109" s="42" t="s">
        <v>51</v>
      </c>
      <c r="D109" s="42" t="s">
        <v>227</v>
      </c>
    </row>
    <row r="110" spans="2:4" x14ac:dyDescent="0.2">
      <c r="B110" s="46">
        <v>7</v>
      </c>
      <c r="C110" s="46" t="s">
        <v>55</v>
      </c>
      <c r="D110" s="46" t="s">
        <v>228</v>
      </c>
    </row>
    <row r="111" spans="2:4" x14ac:dyDescent="0.2">
      <c r="B111" s="42">
        <v>8</v>
      </c>
      <c r="C111" s="42" t="s">
        <v>60</v>
      </c>
      <c r="D111" s="42" t="s">
        <v>228</v>
      </c>
    </row>
    <row r="112" spans="2:4" x14ac:dyDescent="0.2">
      <c r="B112" s="46">
        <v>9</v>
      </c>
      <c r="C112" s="46" t="s">
        <v>55</v>
      </c>
      <c r="D112" s="46" t="s">
        <v>229</v>
      </c>
    </row>
    <row r="113" spans="2:4" x14ac:dyDescent="0.2">
      <c r="B113" s="42">
        <v>10</v>
      </c>
      <c r="C113" s="42" t="s">
        <v>51</v>
      </c>
      <c r="D113" s="42" t="s">
        <v>229</v>
      </c>
    </row>
    <row r="114" spans="2:4" x14ac:dyDescent="0.2">
      <c r="B114" s="46">
        <v>11</v>
      </c>
      <c r="C114" s="46" t="s">
        <v>51</v>
      </c>
      <c r="D114" s="46" t="s">
        <v>230</v>
      </c>
    </row>
    <row r="115" spans="2:4" x14ac:dyDescent="0.2">
      <c r="B115" s="42">
        <v>12</v>
      </c>
      <c r="C115" s="42" t="s">
        <v>58</v>
      </c>
      <c r="D115" s="42" t="s">
        <v>231</v>
      </c>
    </row>
    <row r="116" spans="2:4" x14ac:dyDescent="0.2">
      <c r="B116" s="46">
        <v>13</v>
      </c>
      <c r="C116" s="46" t="s">
        <v>61</v>
      </c>
      <c r="D116" s="46" t="s">
        <v>231</v>
      </c>
    </row>
    <row r="117" spans="2:4" x14ac:dyDescent="0.2">
      <c r="B117" s="42">
        <v>14</v>
      </c>
      <c r="C117" s="42" t="s">
        <v>51</v>
      </c>
      <c r="D117" s="42" t="s">
        <v>231</v>
      </c>
    </row>
    <row r="118" spans="2:4" x14ac:dyDescent="0.2">
      <c r="B118" s="46">
        <v>15</v>
      </c>
      <c r="C118" s="46" t="s">
        <v>51</v>
      </c>
      <c r="D118" s="46" t="s">
        <v>232</v>
      </c>
    </row>
    <row r="119" spans="2:4" x14ac:dyDescent="0.2">
      <c r="B119" s="42">
        <v>16</v>
      </c>
      <c r="C119" s="42" t="s">
        <v>51</v>
      </c>
      <c r="D119" s="42" t="s">
        <v>179</v>
      </c>
    </row>
    <row r="120" spans="2:4" x14ac:dyDescent="0.2">
      <c r="B120" s="46">
        <v>17</v>
      </c>
      <c r="C120" s="46" t="s">
        <v>51</v>
      </c>
      <c r="D120" s="46" t="s">
        <v>219</v>
      </c>
    </row>
    <row r="121" spans="2:4" x14ac:dyDescent="0.2">
      <c r="B121" s="42">
        <v>18</v>
      </c>
      <c r="C121" s="42" t="s">
        <v>60</v>
      </c>
      <c r="D121" s="42" t="s">
        <v>201</v>
      </c>
    </row>
    <row r="122" spans="2:4" x14ac:dyDescent="0.2">
      <c r="B122" s="46">
        <v>19</v>
      </c>
      <c r="C122" s="46" t="s">
        <v>60</v>
      </c>
      <c r="D122" s="46" t="s">
        <v>233</v>
      </c>
    </row>
    <row r="123" spans="2:4" x14ac:dyDescent="0.2">
      <c r="B123" s="42">
        <v>20</v>
      </c>
      <c r="C123" s="42" t="s">
        <v>51</v>
      </c>
      <c r="D123" s="42" t="s">
        <v>234</v>
      </c>
    </row>
    <row r="124" spans="2:4" x14ac:dyDescent="0.2">
      <c r="B124" s="46">
        <v>21</v>
      </c>
      <c r="C124" s="46" t="s">
        <v>51</v>
      </c>
      <c r="D124" s="46" t="s">
        <v>234</v>
      </c>
    </row>
    <row r="125" spans="2:4" x14ac:dyDescent="0.2">
      <c r="B125" s="42">
        <v>22</v>
      </c>
      <c r="C125" s="42" t="s">
        <v>60</v>
      </c>
      <c r="D125" s="42" t="s">
        <v>180</v>
      </c>
    </row>
    <row r="126" spans="2:4" x14ac:dyDescent="0.2">
      <c r="B126" s="46">
        <v>23</v>
      </c>
      <c r="C126" s="46" t="s">
        <v>60</v>
      </c>
      <c r="D126" s="46" t="s">
        <v>180</v>
      </c>
    </row>
    <row r="127" spans="2:4" x14ac:dyDescent="0.2">
      <c r="B127" s="42">
        <v>24</v>
      </c>
      <c r="C127" s="42" t="s">
        <v>48</v>
      </c>
      <c r="D127" s="42" t="s">
        <v>202</v>
      </c>
    </row>
    <row r="128" spans="2:4" x14ac:dyDescent="0.2">
      <c r="B128" s="46">
        <v>25</v>
      </c>
      <c r="C128" s="46" t="s">
        <v>60</v>
      </c>
      <c r="D128" s="46" t="s">
        <v>235</v>
      </c>
    </row>
    <row r="129" spans="2:4" x14ac:dyDescent="0.2">
      <c r="B129" s="42">
        <v>26</v>
      </c>
      <c r="C129" s="42" t="s">
        <v>50</v>
      </c>
      <c r="D129" s="42" t="s">
        <v>236</v>
      </c>
    </row>
    <row r="130" spans="2:4" x14ac:dyDescent="0.2">
      <c r="B130" s="46">
        <v>27</v>
      </c>
      <c r="C130" s="46" t="s">
        <v>36</v>
      </c>
      <c r="D130" s="46" t="s">
        <v>237</v>
      </c>
    </row>
    <row r="131" spans="2:4" x14ac:dyDescent="0.2">
      <c r="B131" s="42">
        <v>28</v>
      </c>
      <c r="C131" s="42" t="s">
        <v>36</v>
      </c>
      <c r="D131" s="42" t="s">
        <v>181</v>
      </c>
    </row>
    <row r="132" spans="2:4" x14ac:dyDescent="0.2">
      <c r="B132" s="46">
        <v>29</v>
      </c>
      <c r="C132" s="46" t="s">
        <v>41</v>
      </c>
      <c r="D132" s="46" t="s">
        <v>181</v>
      </c>
    </row>
    <row r="133" spans="2:4" x14ac:dyDescent="0.2">
      <c r="B133" s="42">
        <v>30</v>
      </c>
      <c r="C133" s="42" t="s">
        <v>41</v>
      </c>
      <c r="D133" s="42" t="s">
        <v>181</v>
      </c>
    </row>
    <row r="134" spans="2:4" x14ac:dyDescent="0.2">
      <c r="B134" s="46">
        <v>31</v>
      </c>
      <c r="C134" s="46" t="s">
        <v>36</v>
      </c>
      <c r="D134" s="46" t="s">
        <v>221</v>
      </c>
    </row>
    <row r="135" spans="2:4" x14ac:dyDescent="0.2">
      <c r="B135" s="42">
        <v>32</v>
      </c>
      <c r="C135" s="42" t="s">
        <v>60</v>
      </c>
      <c r="D135" s="42" t="s">
        <v>221</v>
      </c>
    </row>
    <row r="136" spans="2:4" x14ac:dyDescent="0.2">
      <c r="B136" s="46">
        <v>33</v>
      </c>
      <c r="C136" s="46" t="s">
        <v>51</v>
      </c>
      <c r="D136" s="46" t="s">
        <v>221</v>
      </c>
    </row>
    <row r="137" spans="2:4" x14ac:dyDescent="0.2">
      <c r="B137" s="42">
        <v>34</v>
      </c>
      <c r="C137" s="42" t="s">
        <v>36</v>
      </c>
      <c r="D137" s="42" t="s">
        <v>238</v>
      </c>
    </row>
    <row r="138" spans="2:4" x14ac:dyDescent="0.2">
      <c r="B138" s="46">
        <v>35</v>
      </c>
      <c r="C138" s="46" t="s">
        <v>36</v>
      </c>
      <c r="D138" s="46" t="s">
        <v>239</v>
      </c>
    </row>
    <row r="139" spans="2:4" x14ac:dyDescent="0.2">
      <c r="B139" s="42">
        <v>36</v>
      </c>
      <c r="C139" s="42" t="s">
        <v>36</v>
      </c>
      <c r="D139" s="42" t="s">
        <v>239</v>
      </c>
    </row>
    <row r="140" spans="2:4" x14ac:dyDescent="0.2">
      <c r="B140" s="46">
        <v>37</v>
      </c>
      <c r="C140" s="46" t="s">
        <v>36</v>
      </c>
      <c r="D140" s="46" t="s">
        <v>240</v>
      </c>
    </row>
    <row r="141" spans="2:4" x14ac:dyDescent="0.2">
      <c r="B141" s="42">
        <v>38</v>
      </c>
      <c r="C141" s="42" t="s">
        <v>60</v>
      </c>
      <c r="D141" s="42" t="s">
        <v>240</v>
      </c>
    </row>
    <row r="142" spans="2:4" x14ac:dyDescent="0.2">
      <c r="B142" s="46">
        <v>39</v>
      </c>
      <c r="C142" s="46" t="s">
        <v>60</v>
      </c>
      <c r="D142" s="46" t="s">
        <v>222</v>
      </c>
    </row>
    <row r="143" spans="2:4" x14ac:dyDescent="0.2">
      <c r="B143" s="42">
        <v>40</v>
      </c>
      <c r="C143" s="42" t="s">
        <v>36</v>
      </c>
      <c r="D143" s="42" t="s">
        <v>241</v>
      </c>
    </row>
    <row r="144" spans="2:4" x14ac:dyDescent="0.2">
      <c r="B144" s="46">
        <v>41</v>
      </c>
      <c r="C144" s="46" t="s">
        <v>60</v>
      </c>
      <c r="D144" s="46" t="s">
        <v>241</v>
      </c>
    </row>
    <row r="145" spans="2:4" x14ac:dyDescent="0.2">
      <c r="B145" s="42">
        <v>42</v>
      </c>
      <c r="C145" s="42" t="s">
        <v>36</v>
      </c>
      <c r="D145" s="42" t="s">
        <v>182</v>
      </c>
    </row>
    <row r="146" spans="2:4" x14ac:dyDescent="0.2">
      <c r="B146" s="46">
        <v>43</v>
      </c>
      <c r="C146" s="46" t="s">
        <v>36</v>
      </c>
      <c r="D146" s="46" t="s">
        <v>182</v>
      </c>
    </row>
    <row r="147" spans="2:4" x14ac:dyDescent="0.2">
      <c r="B147" s="42">
        <v>44</v>
      </c>
      <c r="C147" s="42" t="s">
        <v>60</v>
      </c>
      <c r="D147" s="42" t="s">
        <v>182</v>
      </c>
    </row>
    <row r="148" spans="2:4" x14ac:dyDescent="0.2">
      <c r="B148" s="46">
        <v>45</v>
      </c>
      <c r="C148" s="46" t="s">
        <v>60</v>
      </c>
      <c r="D148" s="46" t="s">
        <v>182</v>
      </c>
    </row>
    <row r="149" spans="2:4" x14ac:dyDescent="0.2">
      <c r="B149" s="42">
        <v>46</v>
      </c>
      <c r="C149" s="42" t="s">
        <v>36</v>
      </c>
      <c r="D149" s="42" t="s">
        <v>242</v>
      </c>
    </row>
    <row r="150" spans="2:4" x14ac:dyDescent="0.2">
      <c r="B150" s="46">
        <v>47</v>
      </c>
      <c r="C150" s="46" t="s">
        <v>36</v>
      </c>
      <c r="D150" s="46" t="s">
        <v>223</v>
      </c>
    </row>
    <row r="151" spans="2:4" x14ac:dyDescent="0.2">
      <c r="B151" s="42">
        <v>48</v>
      </c>
      <c r="C151" s="42" t="s">
        <v>36</v>
      </c>
      <c r="D151" s="42" t="s">
        <v>243</v>
      </c>
    </row>
    <row r="152" spans="2:4" x14ac:dyDescent="0.2">
      <c r="B152" s="46">
        <v>49</v>
      </c>
      <c r="C152" s="46" t="s">
        <v>48</v>
      </c>
      <c r="D152" s="46" t="s">
        <v>243</v>
      </c>
    </row>
    <row r="153" spans="2:4" x14ac:dyDescent="0.2">
      <c r="B153" s="42">
        <v>50</v>
      </c>
      <c r="C153" s="42" t="s">
        <v>36</v>
      </c>
      <c r="D153" s="42" t="s">
        <v>244</v>
      </c>
    </row>
    <row r="154" spans="2:4" x14ac:dyDescent="0.2">
      <c r="B154" s="46">
        <v>51</v>
      </c>
      <c r="C154" s="46" t="s">
        <v>36</v>
      </c>
      <c r="D154" s="46" t="s">
        <v>245</v>
      </c>
    </row>
    <row r="155" spans="2:4" x14ac:dyDescent="0.2">
      <c r="B155" s="42">
        <v>52</v>
      </c>
      <c r="C155" s="42" t="s">
        <v>41</v>
      </c>
      <c r="D155" s="42" t="s">
        <v>246</v>
      </c>
    </row>
    <row r="156" spans="2:4" x14ac:dyDescent="0.2">
      <c r="B156" s="46">
        <v>53</v>
      </c>
      <c r="C156" s="46" t="s">
        <v>48</v>
      </c>
      <c r="D156" s="46" t="s">
        <v>246</v>
      </c>
    </row>
    <row r="157" spans="2:4" x14ac:dyDescent="0.2">
      <c r="B157" s="42">
        <v>54</v>
      </c>
      <c r="C157" s="42" t="s">
        <v>52</v>
      </c>
      <c r="D157" s="42" t="s">
        <v>246</v>
      </c>
    </row>
    <row r="158" spans="2:4" x14ac:dyDescent="0.2">
      <c r="B158" s="46">
        <v>55</v>
      </c>
      <c r="C158" s="46" t="s">
        <v>61</v>
      </c>
      <c r="D158" s="46" t="s">
        <v>246</v>
      </c>
    </row>
    <row r="159" spans="2:4" x14ac:dyDescent="0.2">
      <c r="B159" s="42">
        <v>56</v>
      </c>
      <c r="C159" s="42" t="s">
        <v>60</v>
      </c>
      <c r="D159" s="42" t="s">
        <v>247</v>
      </c>
    </row>
    <row r="160" spans="2:4" x14ac:dyDescent="0.2">
      <c r="B160" s="46">
        <v>57</v>
      </c>
      <c r="C160" s="46" t="s">
        <v>41</v>
      </c>
      <c r="D160" s="46" t="s">
        <v>248</v>
      </c>
    </row>
    <row r="161" spans="2:4" x14ac:dyDescent="0.2">
      <c r="B161" s="42">
        <v>58</v>
      </c>
      <c r="C161" s="42" t="s">
        <v>65</v>
      </c>
      <c r="D161" s="42" t="s">
        <v>248</v>
      </c>
    </row>
    <row r="162" spans="2:4" x14ac:dyDescent="0.2">
      <c r="B162" s="46">
        <v>59</v>
      </c>
      <c r="C162" s="46" t="s">
        <v>36</v>
      </c>
      <c r="D162" s="46" t="s">
        <v>225</v>
      </c>
    </row>
    <row r="163" spans="2:4" x14ac:dyDescent="0.2">
      <c r="B163" s="42">
        <v>60</v>
      </c>
      <c r="C163" s="42" t="s">
        <v>36</v>
      </c>
      <c r="D163" s="42" t="s">
        <v>249</v>
      </c>
    </row>
    <row r="164" spans="2:4" x14ac:dyDescent="0.2">
      <c r="B164" s="46">
        <v>61</v>
      </c>
      <c r="C164" s="46" t="s">
        <v>36</v>
      </c>
      <c r="D164" s="46" t="s">
        <v>250</v>
      </c>
    </row>
    <row r="165" spans="2:4" x14ac:dyDescent="0.2">
      <c r="B165" s="42">
        <v>62</v>
      </c>
      <c r="C165" s="42" t="s">
        <v>51</v>
      </c>
      <c r="D165" s="42" t="s">
        <v>250</v>
      </c>
    </row>
    <row r="166" spans="2:4" x14ac:dyDescent="0.2">
      <c r="B166" s="46">
        <v>63</v>
      </c>
      <c r="C166" s="46" t="s">
        <v>36</v>
      </c>
      <c r="D166" s="46" t="s">
        <v>251</v>
      </c>
    </row>
    <row r="167" spans="2:4" x14ac:dyDescent="0.2">
      <c r="B167" s="42">
        <v>64</v>
      </c>
      <c r="C167" s="42" t="s">
        <v>41</v>
      </c>
      <c r="D167" s="42" t="s">
        <v>251</v>
      </c>
    </row>
    <row r="168" spans="2:4" x14ac:dyDescent="0.2">
      <c r="B168" s="46">
        <v>65</v>
      </c>
      <c r="C168" s="46" t="s">
        <v>36</v>
      </c>
      <c r="D168" s="46" t="s">
        <v>207</v>
      </c>
    </row>
    <row r="169" spans="2:4" x14ac:dyDescent="0.2">
      <c r="B169" s="42">
        <v>66</v>
      </c>
      <c r="C169" s="42" t="s">
        <v>36</v>
      </c>
      <c r="D169" s="42" t="s">
        <v>207</v>
      </c>
    </row>
    <row r="170" spans="2:4" x14ac:dyDescent="0.2">
      <c r="B170" s="46">
        <v>67</v>
      </c>
      <c r="C170" s="46" t="s">
        <v>36</v>
      </c>
      <c r="D170" s="46" t="s">
        <v>252</v>
      </c>
    </row>
    <row r="171" spans="2:4" x14ac:dyDescent="0.2">
      <c r="B171" s="42">
        <v>68</v>
      </c>
      <c r="C171" s="42" t="s">
        <v>36</v>
      </c>
      <c r="D171" s="42" t="s">
        <v>253</v>
      </c>
    </row>
    <row r="172" spans="2:4" x14ac:dyDescent="0.2">
      <c r="B172" s="46">
        <v>69</v>
      </c>
      <c r="C172" s="46" t="s">
        <v>51</v>
      </c>
      <c r="D172" s="46" t="s">
        <v>253</v>
      </c>
    </row>
    <row r="173" spans="2:4" x14ac:dyDescent="0.2">
      <c r="B173" s="42">
        <v>70</v>
      </c>
      <c r="C173" s="42" t="s">
        <v>39</v>
      </c>
      <c r="D173" s="42" t="s">
        <v>254</v>
      </c>
    </row>
    <row r="175" spans="2:4" x14ac:dyDescent="0.2">
      <c r="B175" s="100" t="s">
        <v>255</v>
      </c>
      <c r="C175" s="91"/>
    </row>
    <row r="177" spans="2:4" x14ac:dyDescent="0.2">
      <c r="B177" s="45" t="s">
        <v>170</v>
      </c>
      <c r="C177" s="45" t="s">
        <v>171</v>
      </c>
      <c r="D177" s="45" t="s">
        <v>175</v>
      </c>
    </row>
    <row r="178" spans="2:4" x14ac:dyDescent="0.2">
      <c r="B178" s="46">
        <v>1</v>
      </c>
      <c r="C178" s="46" t="s">
        <v>41</v>
      </c>
      <c r="D178" s="46" t="s">
        <v>186</v>
      </c>
    </row>
    <row r="179" spans="2:4" x14ac:dyDescent="0.2">
      <c r="B179" s="42">
        <v>2</v>
      </c>
      <c r="C179" s="42" t="s">
        <v>41</v>
      </c>
      <c r="D179" s="42" t="s">
        <v>186</v>
      </c>
    </row>
    <row r="180" spans="2:4" x14ac:dyDescent="0.2">
      <c r="B180" s="46">
        <v>3</v>
      </c>
      <c r="C180" s="46" t="s">
        <v>55</v>
      </c>
      <c r="D180" s="46" t="s">
        <v>186</v>
      </c>
    </row>
    <row r="181" spans="2:4" x14ac:dyDescent="0.2">
      <c r="B181" s="42">
        <v>4</v>
      </c>
      <c r="C181" s="42" t="s">
        <v>55</v>
      </c>
      <c r="D181" s="42" t="s">
        <v>186</v>
      </c>
    </row>
    <row r="182" spans="2:4" x14ac:dyDescent="0.2">
      <c r="B182" s="46">
        <v>5</v>
      </c>
      <c r="C182" s="46" t="s">
        <v>48</v>
      </c>
      <c r="D182" s="46" t="s">
        <v>194</v>
      </c>
    </row>
    <row r="183" spans="2:4" x14ac:dyDescent="0.2">
      <c r="B183" s="42">
        <v>6</v>
      </c>
      <c r="C183" s="42" t="s">
        <v>48</v>
      </c>
      <c r="D183" s="42" t="s">
        <v>194</v>
      </c>
    </row>
    <row r="184" spans="2:4" x14ac:dyDescent="0.2">
      <c r="B184" s="46">
        <v>7</v>
      </c>
      <c r="C184" s="46" t="s">
        <v>58</v>
      </c>
      <c r="D184" s="46" t="s">
        <v>256</v>
      </c>
    </row>
    <row r="185" spans="2:4" x14ac:dyDescent="0.2">
      <c r="B185" s="42">
        <v>8</v>
      </c>
      <c r="C185" s="42" t="s">
        <v>58</v>
      </c>
      <c r="D185" s="42" t="s">
        <v>177</v>
      </c>
    </row>
    <row r="186" spans="2:4" x14ac:dyDescent="0.2">
      <c r="B186" s="46">
        <v>9</v>
      </c>
      <c r="C186" s="46" t="s">
        <v>58</v>
      </c>
      <c r="D186" s="46" t="s">
        <v>177</v>
      </c>
    </row>
    <row r="187" spans="2:4" x14ac:dyDescent="0.2">
      <c r="B187" s="42">
        <v>10</v>
      </c>
      <c r="C187" s="42" t="s">
        <v>58</v>
      </c>
      <c r="D187" s="42" t="s">
        <v>196</v>
      </c>
    </row>
    <row r="188" spans="2:4" x14ac:dyDescent="0.2">
      <c r="B188" s="46">
        <v>11</v>
      </c>
      <c r="C188" s="46" t="s">
        <v>58</v>
      </c>
      <c r="D188" s="46" t="s">
        <v>197</v>
      </c>
    </row>
    <row r="189" spans="2:4" x14ac:dyDescent="0.2">
      <c r="B189" s="42">
        <v>12</v>
      </c>
      <c r="C189" s="42" t="s">
        <v>58</v>
      </c>
      <c r="D189" s="42" t="s">
        <v>197</v>
      </c>
    </row>
    <row r="190" spans="2:4" x14ac:dyDescent="0.2">
      <c r="B190" s="46">
        <v>13</v>
      </c>
      <c r="C190" s="46" t="s">
        <v>51</v>
      </c>
      <c r="D190" s="46" t="s">
        <v>257</v>
      </c>
    </row>
    <row r="191" spans="2:4" x14ac:dyDescent="0.2">
      <c r="B191" s="42">
        <v>14</v>
      </c>
      <c r="C191" s="42" t="s">
        <v>51</v>
      </c>
      <c r="D191" s="42" t="s">
        <v>257</v>
      </c>
    </row>
    <row r="192" spans="2:4" x14ac:dyDescent="0.2">
      <c r="B192" s="46">
        <v>15</v>
      </c>
      <c r="C192" s="46" t="s">
        <v>51</v>
      </c>
      <c r="D192" s="46" t="s">
        <v>218</v>
      </c>
    </row>
    <row r="193" spans="2:4" x14ac:dyDescent="0.2">
      <c r="B193" s="42">
        <v>16</v>
      </c>
      <c r="C193" s="42" t="s">
        <v>60</v>
      </c>
      <c r="D193" s="42" t="s">
        <v>180</v>
      </c>
    </row>
    <row r="194" spans="2:4" x14ac:dyDescent="0.2">
      <c r="B194" s="46">
        <v>17</v>
      </c>
      <c r="C194" s="46" t="s">
        <v>60</v>
      </c>
      <c r="D194" s="46" t="s">
        <v>180</v>
      </c>
    </row>
    <row r="195" spans="2:4" x14ac:dyDescent="0.2">
      <c r="B195" s="42">
        <v>18</v>
      </c>
      <c r="C195" s="42" t="s">
        <v>51</v>
      </c>
      <c r="D195" s="42" t="s">
        <v>258</v>
      </c>
    </row>
    <row r="196" spans="2:4" x14ac:dyDescent="0.2">
      <c r="B196" s="46">
        <v>19</v>
      </c>
      <c r="C196" s="46" t="s">
        <v>51</v>
      </c>
      <c r="D196" s="46" t="s">
        <v>259</v>
      </c>
    </row>
    <row r="197" spans="2:4" x14ac:dyDescent="0.2">
      <c r="B197" s="42">
        <v>20</v>
      </c>
      <c r="C197" s="42" t="s">
        <v>53</v>
      </c>
      <c r="D197" s="42" t="s">
        <v>260</v>
      </c>
    </row>
    <row r="198" spans="2:4" x14ac:dyDescent="0.2">
      <c r="B198" s="46">
        <v>21</v>
      </c>
      <c r="C198" s="46" t="s">
        <v>41</v>
      </c>
      <c r="D198" s="46" t="s">
        <v>261</v>
      </c>
    </row>
    <row r="199" spans="2:4" x14ac:dyDescent="0.2">
      <c r="B199" s="42">
        <v>22</v>
      </c>
      <c r="C199" s="42" t="s">
        <v>51</v>
      </c>
      <c r="D199" s="42" t="s">
        <v>261</v>
      </c>
    </row>
    <row r="200" spans="2:4" x14ac:dyDescent="0.2">
      <c r="B200" s="46">
        <v>23</v>
      </c>
      <c r="C200" s="46" t="s">
        <v>36</v>
      </c>
      <c r="D200" s="46" t="s">
        <v>222</v>
      </c>
    </row>
    <row r="201" spans="2:4" x14ac:dyDescent="0.2">
      <c r="B201" s="42">
        <v>24</v>
      </c>
      <c r="C201" s="42" t="s">
        <v>51</v>
      </c>
      <c r="D201" s="42" t="s">
        <v>262</v>
      </c>
    </row>
    <row r="202" spans="2:4" x14ac:dyDescent="0.2">
      <c r="B202" s="46">
        <v>25</v>
      </c>
      <c r="C202" s="46" t="s">
        <v>36</v>
      </c>
      <c r="D202" s="46" t="s">
        <v>263</v>
      </c>
    </row>
    <row r="203" spans="2:4" x14ac:dyDescent="0.2">
      <c r="B203" s="42">
        <v>26</v>
      </c>
      <c r="C203" s="42" t="s">
        <v>51</v>
      </c>
      <c r="D203" s="42" t="s">
        <v>264</v>
      </c>
    </row>
    <row r="204" spans="2:4" x14ac:dyDescent="0.2">
      <c r="B204" s="46">
        <v>27</v>
      </c>
      <c r="C204" s="46" t="s">
        <v>36</v>
      </c>
      <c r="D204" s="46" t="s">
        <v>243</v>
      </c>
    </row>
    <row r="205" spans="2:4" x14ac:dyDescent="0.2">
      <c r="B205" s="42">
        <v>28</v>
      </c>
      <c r="C205" s="42" t="s">
        <v>48</v>
      </c>
      <c r="D205" s="42" t="s">
        <v>243</v>
      </c>
    </row>
    <row r="206" spans="2:4" x14ac:dyDescent="0.2">
      <c r="B206" s="46">
        <v>29</v>
      </c>
      <c r="C206" s="46" t="s">
        <v>48</v>
      </c>
      <c r="D206" s="46" t="s">
        <v>243</v>
      </c>
    </row>
    <row r="207" spans="2:4" x14ac:dyDescent="0.2">
      <c r="B207" s="42">
        <v>30</v>
      </c>
      <c r="C207" s="42" t="s">
        <v>51</v>
      </c>
      <c r="D207" s="42" t="s">
        <v>243</v>
      </c>
    </row>
    <row r="208" spans="2:4" x14ac:dyDescent="0.2">
      <c r="B208" s="46">
        <v>31</v>
      </c>
      <c r="C208" s="46" t="s">
        <v>41</v>
      </c>
      <c r="D208" s="46" t="s">
        <v>265</v>
      </c>
    </row>
    <row r="209" spans="2:4" x14ac:dyDescent="0.2">
      <c r="B209" s="42">
        <v>32</v>
      </c>
      <c r="C209" s="42" t="s">
        <v>41</v>
      </c>
      <c r="D209" s="42" t="s">
        <v>246</v>
      </c>
    </row>
    <row r="210" spans="2:4" x14ac:dyDescent="0.2">
      <c r="B210" s="46">
        <v>33</v>
      </c>
      <c r="C210" s="46" t="s">
        <v>48</v>
      </c>
      <c r="D210" s="46" t="s">
        <v>246</v>
      </c>
    </row>
    <row r="211" spans="2:4" x14ac:dyDescent="0.2">
      <c r="B211" s="42">
        <v>34</v>
      </c>
      <c r="C211" s="42" t="s">
        <v>48</v>
      </c>
      <c r="D211" s="42" t="s">
        <v>246</v>
      </c>
    </row>
    <row r="212" spans="2:4" x14ac:dyDescent="0.2">
      <c r="B212" s="46">
        <v>35</v>
      </c>
      <c r="C212" s="46" t="s">
        <v>51</v>
      </c>
      <c r="D212" s="46" t="s">
        <v>246</v>
      </c>
    </row>
    <row r="213" spans="2:4" x14ac:dyDescent="0.2">
      <c r="B213" s="42">
        <v>36</v>
      </c>
      <c r="C213" s="42" t="s">
        <v>61</v>
      </c>
      <c r="D213" s="42" t="s">
        <v>247</v>
      </c>
    </row>
    <row r="214" spans="2:4" x14ac:dyDescent="0.2">
      <c r="B214" s="46">
        <v>37</v>
      </c>
      <c r="C214" s="46" t="s">
        <v>60</v>
      </c>
      <c r="D214" s="46" t="s">
        <v>266</v>
      </c>
    </row>
    <row r="215" spans="2:4" x14ac:dyDescent="0.2">
      <c r="B215" s="42">
        <v>38</v>
      </c>
      <c r="C215" s="42" t="s">
        <v>51</v>
      </c>
      <c r="D215" s="42" t="s">
        <v>266</v>
      </c>
    </row>
    <row r="216" spans="2:4" x14ac:dyDescent="0.2">
      <c r="B216" s="46">
        <v>39</v>
      </c>
      <c r="C216" s="46" t="s">
        <v>41</v>
      </c>
      <c r="D216" s="46" t="s">
        <v>205</v>
      </c>
    </row>
    <row r="217" spans="2:4" x14ac:dyDescent="0.2">
      <c r="B217" s="42">
        <v>40</v>
      </c>
      <c r="C217" s="42" t="s">
        <v>60</v>
      </c>
      <c r="D217" s="42" t="s">
        <v>267</v>
      </c>
    </row>
    <row r="218" spans="2:4" x14ac:dyDescent="0.2">
      <c r="B218" s="46">
        <v>41</v>
      </c>
      <c r="C218" s="46" t="s">
        <v>39</v>
      </c>
      <c r="D218" s="46" t="s">
        <v>268</v>
      </c>
    </row>
    <row r="219" spans="2:4" x14ac:dyDescent="0.2">
      <c r="B219" s="42">
        <v>42</v>
      </c>
      <c r="C219" s="42" t="s">
        <v>61</v>
      </c>
      <c r="D219" s="42" t="s">
        <v>268</v>
      </c>
    </row>
    <row r="220" spans="2:4" x14ac:dyDescent="0.2">
      <c r="B220" s="46">
        <v>43</v>
      </c>
      <c r="C220" s="46" t="s">
        <v>51</v>
      </c>
      <c r="D220" s="46" t="s">
        <v>268</v>
      </c>
    </row>
    <row r="221" spans="2:4" x14ac:dyDescent="0.2">
      <c r="B221" s="42">
        <v>44</v>
      </c>
      <c r="C221" s="42" t="s">
        <v>36</v>
      </c>
      <c r="D221" s="42" t="s">
        <v>206</v>
      </c>
    </row>
    <row r="222" spans="2:4" x14ac:dyDescent="0.2">
      <c r="B222" s="46">
        <v>45</v>
      </c>
      <c r="C222" s="46" t="s">
        <v>48</v>
      </c>
      <c r="D222" s="46" t="s">
        <v>225</v>
      </c>
    </row>
    <row r="223" spans="2:4" x14ac:dyDescent="0.2">
      <c r="B223" s="42">
        <v>46</v>
      </c>
      <c r="C223" s="42" t="s">
        <v>51</v>
      </c>
      <c r="D223" s="42" t="s">
        <v>225</v>
      </c>
    </row>
    <row r="224" spans="2:4" x14ac:dyDescent="0.2">
      <c r="B224" s="46">
        <v>47</v>
      </c>
      <c r="C224" s="46" t="s">
        <v>60</v>
      </c>
      <c r="D224" s="46" t="s">
        <v>269</v>
      </c>
    </row>
    <row r="225" spans="2:4" x14ac:dyDescent="0.2">
      <c r="B225" s="42">
        <v>48</v>
      </c>
      <c r="C225" s="42" t="s">
        <v>36</v>
      </c>
      <c r="D225" s="42" t="s">
        <v>251</v>
      </c>
    </row>
    <row r="226" spans="2:4" x14ac:dyDescent="0.2">
      <c r="B226" s="46">
        <v>49</v>
      </c>
      <c r="C226" s="46" t="s">
        <v>36</v>
      </c>
      <c r="D226" s="46" t="s">
        <v>251</v>
      </c>
    </row>
    <row r="227" spans="2:4" x14ac:dyDescent="0.2">
      <c r="B227" s="42">
        <v>50</v>
      </c>
      <c r="C227" s="42" t="s">
        <v>41</v>
      </c>
      <c r="D227" s="42" t="s">
        <v>251</v>
      </c>
    </row>
    <row r="228" spans="2:4" x14ac:dyDescent="0.2">
      <c r="B228" s="46">
        <v>51</v>
      </c>
      <c r="C228" s="46" t="s">
        <v>41</v>
      </c>
      <c r="D228" s="46" t="s">
        <v>251</v>
      </c>
    </row>
    <row r="229" spans="2:4" x14ac:dyDescent="0.2">
      <c r="B229" s="42">
        <v>52</v>
      </c>
      <c r="C229" s="42" t="s">
        <v>51</v>
      </c>
      <c r="D229" s="42" t="s">
        <v>251</v>
      </c>
    </row>
    <row r="230" spans="2:4" x14ac:dyDescent="0.2">
      <c r="B230" s="46">
        <v>53</v>
      </c>
      <c r="C230" s="46" t="s">
        <v>51</v>
      </c>
      <c r="D230" s="46" t="s">
        <v>251</v>
      </c>
    </row>
    <row r="231" spans="2:4" x14ac:dyDescent="0.2">
      <c r="B231" s="42">
        <v>54</v>
      </c>
      <c r="C231" s="42" t="s">
        <v>51</v>
      </c>
      <c r="D231" s="42" t="s">
        <v>270</v>
      </c>
    </row>
    <row r="232" spans="2:4" x14ac:dyDescent="0.2">
      <c r="B232" s="46">
        <v>55</v>
      </c>
      <c r="C232" s="46" t="s">
        <v>39</v>
      </c>
      <c r="D232" s="46" t="s">
        <v>271</v>
      </c>
    </row>
    <row r="233" spans="2:4" x14ac:dyDescent="0.2">
      <c r="B233" s="42">
        <v>56</v>
      </c>
      <c r="C233" s="42" t="s">
        <v>52</v>
      </c>
      <c r="D233" s="42" t="s">
        <v>183</v>
      </c>
    </row>
    <row r="234" spans="2:4" x14ac:dyDescent="0.2">
      <c r="B234" s="46">
        <v>57</v>
      </c>
      <c r="C234" s="46" t="s">
        <v>52</v>
      </c>
      <c r="D234" s="46" t="s">
        <v>183</v>
      </c>
    </row>
    <row r="236" spans="2:4" x14ac:dyDescent="0.2">
      <c r="B236" s="100" t="s">
        <v>272</v>
      </c>
      <c r="C236" s="91"/>
    </row>
    <row r="238" spans="2:4" x14ac:dyDescent="0.2">
      <c r="B238" s="45" t="s">
        <v>170</v>
      </c>
      <c r="C238" s="45" t="s">
        <v>171</v>
      </c>
      <c r="D238" s="45" t="s">
        <v>175</v>
      </c>
    </row>
    <row r="239" spans="2:4" x14ac:dyDescent="0.2">
      <c r="B239" s="46">
        <v>1</v>
      </c>
      <c r="C239" s="46" t="s">
        <v>51</v>
      </c>
      <c r="D239" s="46" t="s">
        <v>273</v>
      </c>
    </row>
    <row r="240" spans="2:4" x14ac:dyDescent="0.2">
      <c r="B240" s="42">
        <v>2</v>
      </c>
      <c r="C240" s="42" t="s">
        <v>36</v>
      </c>
      <c r="D240" s="42" t="s">
        <v>274</v>
      </c>
    </row>
    <row r="241" spans="2:4" x14ac:dyDescent="0.2">
      <c r="B241" s="46">
        <v>3</v>
      </c>
      <c r="C241" s="46" t="s">
        <v>36</v>
      </c>
      <c r="D241" s="46" t="s">
        <v>275</v>
      </c>
    </row>
    <row r="242" spans="2:4" x14ac:dyDescent="0.2">
      <c r="B242" s="42">
        <v>4</v>
      </c>
      <c r="C242" s="42" t="s">
        <v>36</v>
      </c>
      <c r="D242" s="42" t="s">
        <v>276</v>
      </c>
    </row>
    <row r="243" spans="2:4" x14ac:dyDescent="0.2">
      <c r="B243" s="46">
        <v>5</v>
      </c>
      <c r="C243" s="46" t="s">
        <v>36</v>
      </c>
      <c r="D243" s="46" t="s">
        <v>253</v>
      </c>
    </row>
    <row r="244" spans="2:4" x14ac:dyDescent="0.2">
      <c r="B244" s="42">
        <v>6</v>
      </c>
      <c r="C244" s="42" t="s">
        <v>51</v>
      </c>
      <c r="D244" s="42" t="s">
        <v>253</v>
      </c>
    </row>
    <row r="246" spans="2:4" x14ac:dyDescent="0.2">
      <c r="B246" s="100" t="s">
        <v>277</v>
      </c>
      <c r="C246" s="91"/>
    </row>
    <row r="248" spans="2:4" x14ac:dyDescent="0.2">
      <c r="B248" s="45" t="s">
        <v>170</v>
      </c>
      <c r="C248" s="45" t="s">
        <v>171</v>
      </c>
      <c r="D248" s="45" t="s">
        <v>175</v>
      </c>
    </row>
    <row r="249" spans="2:4" x14ac:dyDescent="0.2">
      <c r="B249" s="46">
        <v>1</v>
      </c>
      <c r="C249" s="46" t="s">
        <v>36</v>
      </c>
      <c r="D249" s="46" t="s">
        <v>206</v>
      </c>
    </row>
    <row r="250" spans="2:4" x14ac:dyDescent="0.2">
      <c r="B250" s="42">
        <v>2</v>
      </c>
      <c r="C250" s="42" t="s">
        <v>36</v>
      </c>
      <c r="D250" s="42" t="s">
        <v>225</v>
      </c>
    </row>
    <row r="251" spans="2:4" x14ac:dyDescent="0.2">
      <c r="B251" s="46">
        <v>3</v>
      </c>
      <c r="C251" s="46" t="s">
        <v>51</v>
      </c>
      <c r="D251" s="46" t="s">
        <v>225</v>
      </c>
    </row>
    <row r="252" spans="2:4" x14ac:dyDescent="0.2">
      <c r="B252" s="42">
        <v>4</v>
      </c>
      <c r="C252" s="42" t="s">
        <v>36</v>
      </c>
      <c r="D252" s="42" t="s">
        <v>251</v>
      </c>
    </row>
    <row r="253" spans="2:4" x14ac:dyDescent="0.2">
      <c r="B253" s="46">
        <v>5</v>
      </c>
      <c r="C253" s="46" t="s">
        <v>51</v>
      </c>
      <c r="D253" s="46" t="s">
        <v>251</v>
      </c>
    </row>
    <row r="254" spans="2:4" x14ac:dyDescent="0.2">
      <c r="B254" s="42">
        <v>6</v>
      </c>
      <c r="C254" s="42" t="s">
        <v>52</v>
      </c>
      <c r="D254" s="42" t="s">
        <v>210</v>
      </c>
    </row>
    <row r="255" spans="2:4" x14ac:dyDescent="0.2">
      <c r="B255" s="46">
        <v>7</v>
      </c>
      <c r="C255" s="46" t="s">
        <v>52</v>
      </c>
      <c r="D255" s="46" t="s">
        <v>183</v>
      </c>
    </row>
    <row r="257" spans="2:4" x14ac:dyDescent="0.2">
      <c r="B257" s="100" t="s">
        <v>278</v>
      </c>
      <c r="C257" s="91"/>
    </row>
    <row r="259" spans="2:4" x14ac:dyDescent="0.2">
      <c r="B259" s="45" t="s">
        <v>170</v>
      </c>
      <c r="C259" s="45" t="s">
        <v>171</v>
      </c>
      <c r="D259" s="45" t="s">
        <v>175</v>
      </c>
    </row>
    <row r="260" spans="2:4" x14ac:dyDescent="0.2">
      <c r="B260" s="46">
        <v>1</v>
      </c>
      <c r="C260" s="46" t="s">
        <v>41</v>
      </c>
      <c r="D260" s="46" t="s">
        <v>186</v>
      </c>
    </row>
    <row r="261" spans="2:4" x14ac:dyDescent="0.2">
      <c r="B261" s="42">
        <v>2</v>
      </c>
      <c r="C261" s="42" t="s">
        <v>55</v>
      </c>
      <c r="D261" s="42" t="s">
        <v>186</v>
      </c>
    </row>
    <row r="262" spans="2:4" x14ac:dyDescent="0.2">
      <c r="B262" s="46">
        <v>3</v>
      </c>
      <c r="C262" s="46" t="s">
        <v>48</v>
      </c>
      <c r="D262" s="46" t="s">
        <v>195</v>
      </c>
    </row>
    <row r="263" spans="2:4" x14ac:dyDescent="0.2">
      <c r="B263" s="42">
        <v>4</v>
      </c>
      <c r="C263" s="42" t="s">
        <v>48</v>
      </c>
      <c r="D263" s="42" t="s">
        <v>176</v>
      </c>
    </row>
    <row r="264" spans="2:4" x14ac:dyDescent="0.2">
      <c r="B264" s="46">
        <v>5</v>
      </c>
      <c r="C264" s="46" t="s">
        <v>58</v>
      </c>
      <c r="D264" s="46" t="s">
        <v>227</v>
      </c>
    </row>
    <row r="265" spans="2:4" x14ac:dyDescent="0.2">
      <c r="B265" s="42">
        <v>6</v>
      </c>
      <c r="C265" s="42" t="s">
        <v>51</v>
      </c>
      <c r="D265" s="42" t="s">
        <v>227</v>
      </c>
    </row>
    <row r="266" spans="2:4" x14ac:dyDescent="0.2">
      <c r="B266" s="46">
        <v>7</v>
      </c>
      <c r="C266" s="46" t="s">
        <v>55</v>
      </c>
      <c r="D266" s="46" t="s">
        <v>229</v>
      </c>
    </row>
    <row r="267" spans="2:4" x14ac:dyDescent="0.2">
      <c r="B267" s="42">
        <v>8</v>
      </c>
      <c r="C267" s="42" t="s">
        <v>51</v>
      </c>
      <c r="D267" s="42" t="s">
        <v>229</v>
      </c>
    </row>
    <row r="268" spans="2:4" x14ac:dyDescent="0.2">
      <c r="B268" s="46">
        <v>9</v>
      </c>
      <c r="C268" s="46" t="s">
        <v>51</v>
      </c>
      <c r="D268" s="46" t="s">
        <v>279</v>
      </c>
    </row>
    <row r="269" spans="2:4" x14ac:dyDescent="0.2">
      <c r="B269" s="42">
        <v>10</v>
      </c>
      <c r="C269" s="42" t="s">
        <v>60</v>
      </c>
      <c r="D269" s="42" t="s">
        <v>201</v>
      </c>
    </row>
    <row r="270" spans="2:4" x14ac:dyDescent="0.2">
      <c r="B270" s="46">
        <v>11</v>
      </c>
      <c r="C270" s="46" t="s">
        <v>51</v>
      </c>
      <c r="D270" s="46" t="s">
        <v>234</v>
      </c>
    </row>
    <row r="271" spans="2:4" x14ac:dyDescent="0.2">
      <c r="B271" s="42">
        <v>12</v>
      </c>
      <c r="C271" s="42" t="s">
        <v>60</v>
      </c>
      <c r="D271" s="42" t="s">
        <v>180</v>
      </c>
    </row>
    <row r="272" spans="2:4" x14ac:dyDescent="0.2">
      <c r="B272" s="46">
        <v>13</v>
      </c>
      <c r="C272" s="46" t="s">
        <v>36</v>
      </c>
      <c r="D272" s="46" t="s">
        <v>236</v>
      </c>
    </row>
    <row r="273" spans="2:4" x14ac:dyDescent="0.2">
      <c r="B273" s="42">
        <v>14</v>
      </c>
      <c r="C273" s="42" t="s">
        <v>50</v>
      </c>
      <c r="D273" s="42" t="s">
        <v>236</v>
      </c>
    </row>
    <row r="274" spans="2:4" x14ac:dyDescent="0.2">
      <c r="B274" s="46">
        <v>15</v>
      </c>
      <c r="C274" s="46" t="s">
        <v>41</v>
      </c>
      <c r="D274" s="46" t="s">
        <v>181</v>
      </c>
    </row>
    <row r="275" spans="2:4" x14ac:dyDescent="0.2">
      <c r="B275" s="42">
        <v>16</v>
      </c>
      <c r="C275" s="42" t="s">
        <v>36</v>
      </c>
      <c r="D275" s="42" t="s">
        <v>238</v>
      </c>
    </row>
    <row r="276" spans="2:4" x14ac:dyDescent="0.2">
      <c r="B276" s="46">
        <v>17</v>
      </c>
      <c r="C276" s="46" t="s">
        <v>36</v>
      </c>
      <c r="D276" s="46" t="s">
        <v>239</v>
      </c>
    </row>
    <row r="277" spans="2:4" x14ac:dyDescent="0.2">
      <c r="B277" s="42">
        <v>18</v>
      </c>
      <c r="C277" s="42" t="s">
        <v>60</v>
      </c>
      <c r="D277" s="42" t="s">
        <v>241</v>
      </c>
    </row>
    <row r="278" spans="2:4" x14ac:dyDescent="0.2">
      <c r="B278" s="46">
        <v>19</v>
      </c>
      <c r="C278" s="46" t="s">
        <v>36</v>
      </c>
      <c r="D278" s="46" t="s">
        <v>182</v>
      </c>
    </row>
    <row r="279" spans="2:4" x14ac:dyDescent="0.2">
      <c r="B279" s="42">
        <v>20</v>
      </c>
      <c r="C279" s="42" t="s">
        <v>60</v>
      </c>
      <c r="D279" s="42" t="s">
        <v>182</v>
      </c>
    </row>
    <row r="280" spans="2:4" x14ac:dyDescent="0.2">
      <c r="B280" s="46">
        <v>21</v>
      </c>
      <c r="C280" s="46" t="s">
        <v>36</v>
      </c>
      <c r="D280" s="46" t="s">
        <v>242</v>
      </c>
    </row>
    <row r="281" spans="2:4" x14ac:dyDescent="0.2">
      <c r="B281" s="42">
        <v>22</v>
      </c>
      <c r="C281" s="42" t="s">
        <v>36</v>
      </c>
      <c r="D281" s="42" t="s">
        <v>244</v>
      </c>
    </row>
    <row r="282" spans="2:4" x14ac:dyDescent="0.2">
      <c r="B282" s="46">
        <v>23</v>
      </c>
      <c r="C282" s="46" t="s">
        <v>36</v>
      </c>
      <c r="D282" s="46" t="s">
        <v>245</v>
      </c>
    </row>
    <row r="283" spans="2:4" x14ac:dyDescent="0.2">
      <c r="B283" s="42">
        <v>24</v>
      </c>
      <c r="C283" s="42" t="s">
        <v>36</v>
      </c>
      <c r="D283" s="42" t="s">
        <v>280</v>
      </c>
    </row>
    <row r="284" spans="2:4" x14ac:dyDescent="0.2">
      <c r="B284" s="46">
        <v>25</v>
      </c>
      <c r="C284" s="46" t="s">
        <v>51</v>
      </c>
      <c r="D284" s="46" t="s">
        <v>280</v>
      </c>
    </row>
    <row r="285" spans="2:4" x14ac:dyDescent="0.2">
      <c r="B285" s="42">
        <v>26</v>
      </c>
      <c r="C285" s="42" t="s">
        <v>36</v>
      </c>
      <c r="D285" s="42" t="s">
        <v>267</v>
      </c>
    </row>
    <row r="286" spans="2:4" x14ac:dyDescent="0.2">
      <c r="B286" s="46">
        <v>27</v>
      </c>
      <c r="C286" s="46" t="s">
        <v>36</v>
      </c>
      <c r="D286" s="46" t="s">
        <v>249</v>
      </c>
    </row>
    <row r="287" spans="2:4" x14ac:dyDescent="0.2">
      <c r="B287" s="42">
        <v>28</v>
      </c>
      <c r="C287" s="42" t="s">
        <v>51</v>
      </c>
      <c r="D287" s="42" t="s">
        <v>249</v>
      </c>
    </row>
    <row r="288" spans="2:4" x14ac:dyDescent="0.2">
      <c r="B288" s="46">
        <v>29</v>
      </c>
      <c r="C288" s="46" t="s">
        <v>36</v>
      </c>
      <c r="D288" s="46" t="s">
        <v>207</v>
      </c>
    </row>
    <row r="289" spans="2:4" x14ac:dyDescent="0.2">
      <c r="B289" s="42">
        <v>30</v>
      </c>
      <c r="C289" s="42" t="s">
        <v>36</v>
      </c>
      <c r="D289" s="42" t="s">
        <v>253</v>
      </c>
    </row>
    <row r="290" spans="2:4" x14ac:dyDescent="0.2">
      <c r="B290" s="46">
        <v>31</v>
      </c>
      <c r="C290" s="46" t="s">
        <v>51</v>
      </c>
      <c r="D290" s="46" t="s">
        <v>253</v>
      </c>
    </row>
    <row r="292" spans="2:4" x14ac:dyDescent="0.2">
      <c r="B292" s="100" t="s">
        <v>281</v>
      </c>
      <c r="C292" s="91"/>
    </row>
    <row r="294" spans="2:4" x14ac:dyDescent="0.2">
      <c r="B294" s="45" t="s">
        <v>170</v>
      </c>
      <c r="C294" s="45" t="s">
        <v>171</v>
      </c>
      <c r="D294" s="45" t="s">
        <v>175</v>
      </c>
    </row>
    <row r="295" spans="2:4" x14ac:dyDescent="0.2">
      <c r="B295" s="46">
        <v>1</v>
      </c>
      <c r="C295" s="46" t="s">
        <v>48</v>
      </c>
      <c r="D295" s="46" t="s">
        <v>195</v>
      </c>
    </row>
    <row r="296" spans="2:4" x14ac:dyDescent="0.2">
      <c r="B296" s="42">
        <v>2</v>
      </c>
      <c r="C296" s="42" t="s">
        <v>58</v>
      </c>
      <c r="D296" s="42" t="s">
        <v>196</v>
      </c>
    </row>
    <row r="297" spans="2:4" x14ac:dyDescent="0.2">
      <c r="B297" s="46">
        <v>3</v>
      </c>
      <c r="C297" s="46" t="s">
        <v>55</v>
      </c>
      <c r="D297" s="46" t="s">
        <v>198</v>
      </c>
    </row>
    <row r="298" spans="2:4" x14ac:dyDescent="0.2">
      <c r="B298" s="42">
        <v>4</v>
      </c>
      <c r="C298" s="42" t="s">
        <v>36</v>
      </c>
      <c r="D298" s="42" t="s">
        <v>282</v>
      </c>
    </row>
    <row r="299" spans="2:4" x14ac:dyDescent="0.2">
      <c r="B299" s="46">
        <v>5</v>
      </c>
      <c r="C299" s="46" t="s">
        <v>36</v>
      </c>
      <c r="D299" s="46" t="s">
        <v>260</v>
      </c>
    </row>
    <row r="300" spans="2:4" x14ac:dyDescent="0.2">
      <c r="B300" s="42">
        <v>6</v>
      </c>
      <c r="C300" s="42" t="s">
        <v>36</v>
      </c>
      <c r="D300" s="42" t="s">
        <v>262</v>
      </c>
    </row>
    <row r="301" spans="2:4" x14ac:dyDescent="0.2">
      <c r="B301" s="46">
        <v>7</v>
      </c>
      <c r="C301" s="46" t="s">
        <v>36</v>
      </c>
      <c r="D301" s="46" t="s">
        <v>264</v>
      </c>
    </row>
    <row r="302" spans="2:4" x14ac:dyDescent="0.2">
      <c r="B302" s="42">
        <v>8</v>
      </c>
      <c r="C302" s="42" t="s">
        <v>60</v>
      </c>
      <c r="D302" s="42" t="s">
        <v>268</v>
      </c>
    </row>
    <row r="303" spans="2:4" x14ac:dyDescent="0.2">
      <c r="B303" s="46">
        <v>9</v>
      </c>
      <c r="C303" s="46" t="s">
        <v>36</v>
      </c>
      <c r="D303" s="46" t="s">
        <v>269</v>
      </c>
    </row>
    <row r="304" spans="2:4" x14ac:dyDescent="0.2">
      <c r="B304" s="42">
        <v>10</v>
      </c>
      <c r="C304" s="42" t="s">
        <v>60</v>
      </c>
      <c r="D304" s="42" t="s">
        <v>269</v>
      </c>
    </row>
    <row r="305" spans="2:4" x14ac:dyDescent="0.2">
      <c r="B305" s="46">
        <v>11</v>
      </c>
      <c r="C305" s="46" t="s">
        <v>39</v>
      </c>
      <c r="D305" s="46" t="s">
        <v>271</v>
      </c>
    </row>
    <row r="307" spans="2:4" x14ac:dyDescent="0.2">
      <c r="B307" s="100" t="s">
        <v>283</v>
      </c>
      <c r="C307" s="91"/>
    </row>
    <row r="309" spans="2:4" x14ac:dyDescent="0.2">
      <c r="B309" s="45" t="s">
        <v>170</v>
      </c>
      <c r="C309" s="45" t="s">
        <v>171</v>
      </c>
      <c r="D309" s="45" t="s">
        <v>175</v>
      </c>
    </row>
    <row r="310" spans="2:4" x14ac:dyDescent="0.2">
      <c r="B310" s="46">
        <v>1</v>
      </c>
      <c r="C310" s="46" t="s">
        <v>58</v>
      </c>
      <c r="D310" s="46" t="s">
        <v>196</v>
      </c>
    </row>
    <row r="311" spans="2:4" x14ac:dyDescent="0.2">
      <c r="B311" s="42">
        <v>2</v>
      </c>
      <c r="C311" s="42" t="s">
        <v>58</v>
      </c>
      <c r="D311" s="42" t="s">
        <v>198</v>
      </c>
    </row>
    <row r="312" spans="2:4" x14ac:dyDescent="0.2">
      <c r="B312" s="46">
        <v>3</v>
      </c>
      <c r="C312" s="46" t="s">
        <v>51</v>
      </c>
      <c r="D312" s="46" t="s">
        <v>284</v>
      </c>
    </row>
    <row r="313" spans="2:4" x14ac:dyDescent="0.2">
      <c r="B313" s="42">
        <v>4</v>
      </c>
      <c r="C313" s="42" t="s">
        <v>48</v>
      </c>
      <c r="D313" s="42" t="s">
        <v>258</v>
      </c>
    </row>
    <row r="314" spans="2:4" x14ac:dyDescent="0.2">
      <c r="B314" s="46">
        <v>5</v>
      </c>
      <c r="C314" s="46" t="s">
        <v>36</v>
      </c>
      <c r="D314" s="46" t="s">
        <v>265</v>
      </c>
    </row>
    <row r="315" spans="2:4" x14ac:dyDescent="0.2">
      <c r="B315" s="42">
        <v>6</v>
      </c>
      <c r="C315" s="42" t="s">
        <v>36</v>
      </c>
      <c r="D315" s="42" t="s">
        <v>266</v>
      </c>
    </row>
    <row r="316" spans="2:4" x14ac:dyDescent="0.2">
      <c r="B316" s="46">
        <v>7</v>
      </c>
      <c r="C316" s="46" t="s">
        <v>39</v>
      </c>
      <c r="D316" s="46" t="s">
        <v>266</v>
      </c>
    </row>
    <row r="317" spans="2:4" x14ac:dyDescent="0.2">
      <c r="B317" s="42">
        <v>8</v>
      </c>
      <c r="C317" s="42" t="s">
        <v>41</v>
      </c>
      <c r="D317" s="42" t="s">
        <v>266</v>
      </c>
    </row>
    <row r="318" spans="2:4" x14ac:dyDescent="0.2">
      <c r="B318" s="46">
        <v>9</v>
      </c>
      <c r="C318" s="46" t="s">
        <v>36</v>
      </c>
      <c r="D318" s="46" t="s">
        <v>269</v>
      </c>
    </row>
    <row r="319" spans="2:4" x14ac:dyDescent="0.2">
      <c r="B319" s="42">
        <v>10</v>
      </c>
      <c r="C319" s="42" t="s">
        <v>60</v>
      </c>
      <c r="D319" s="42" t="s">
        <v>269</v>
      </c>
    </row>
    <row r="320" spans="2:4" x14ac:dyDescent="0.2">
      <c r="B320" s="46">
        <v>11</v>
      </c>
      <c r="C320" s="46" t="s">
        <v>39</v>
      </c>
      <c r="D320" s="46" t="s">
        <v>270</v>
      </c>
    </row>
    <row r="321" spans="2:4" x14ac:dyDescent="0.2">
      <c r="B321" s="42">
        <v>12</v>
      </c>
      <c r="C321" s="42" t="s">
        <v>60</v>
      </c>
      <c r="D321" s="42" t="s">
        <v>270</v>
      </c>
    </row>
    <row r="322" spans="2:4" x14ac:dyDescent="0.2">
      <c r="B322" s="46">
        <v>13</v>
      </c>
      <c r="C322" s="46" t="s">
        <v>39</v>
      </c>
      <c r="D322" s="46" t="s">
        <v>271</v>
      </c>
    </row>
    <row r="324" spans="2:4" x14ac:dyDescent="0.2">
      <c r="B324" s="100" t="s">
        <v>285</v>
      </c>
      <c r="C324" s="91"/>
    </row>
    <row r="326" spans="2:4" x14ac:dyDescent="0.2">
      <c r="B326" s="45" t="s">
        <v>170</v>
      </c>
      <c r="C326" s="45" t="s">
        <v>171</v>
      </c>
      <c r="D326" s="45" t="s">
        <v>175</v>
      </c>
    </row>
    <row r="327" spans="2:4" x14ac:dyDescent="0.2">
      <c r="B327" s="46">
        <v>1</v>
      </c>
      <c r="C327" s="46" t="s">
        <v>41</v>
      </c>
      <c r="D327" s="46" t="s">
        <v>186</v>
      </c>
    </row>
    <row r="328" spans="2:4" x14ac:dyDescent="0.2">
      <c r="B328" s="42">
        <v>2</v>
      </c>
      <c r="C328" s="42" t="s">
        <v>55</v>
      </c>
      <c r="D328" s="42" t="s">
        <v>186</v>
      </c>
    </row>
    <row r="329" spans="2:4" x14ac:dyDescent="0.2">
      <c r="B329" s="46">
        <v>3</v>
      </c>
      <c r="C329" s="46" t="s">
        <v>48</v>
      </c>
      <c r="D329" s="46" t="s">
        <v>193</v>
      </c>
    </row>
    <row r="330" spans="2:4" x14ac:dyDescent="0.2">
      <c r="B330" s="42">
        <v>4</v>
      </c>
      <c r="C330" s="42" t="s">
        <v>48</v>
      </c>
      <c r="D330" s="42" t="s">
        <v>193</v>
      </c>
    </row>
    <row r="331" spans="2:4" x14ac:dyDescent="0.2">
      <c r="B331" s="46">
        <v>5</v>
      </c>
      <c r="C331" s="46" t="s">
        <v>48</v>
      </c>
      <c r="D331" s="46" t="s">
        <v>194</v>
      </c>
    </row>
    <row r="332" spans="2:4" x14ac:dyDescent="0.2">
      <c r="B332" s="42">
        <v>6</v>
      </c>
      <c r="C332" s="42" t="s">
        <v>48</v>
      </c>
      <c r="D332" s="42" t="s">
        <v>176</v>
      </c>
    </row>
    <row r="333" spans="2:4" x14ac:dyDescent="0.2">
      <c r="B333" s="46">
        <v>7</v>
      </c>
      <c r="C333" s="46" t="s">
        <v>58</v>
      </c>
      <c r="D333" s="46" t="s">
        <v>286</v>
      </c>
    </row>
    <row r="334" spans="2:4" x14ac:dyDescent="0.2">
      <c r="B334" s="42">
        <v>8</v>
      </c>
      <c r="C334" s="42" t="s">
        <v>47</v>
      </c>
      <c r="D334" s="42" t="s">
        <v>287</v>
      </c>
    </row>
    <row r="335" spans="2:4" x14ac:dyDescent="0.2">
      <c r="B335" s="46">
        <v>9</v>
      </c>
      <c r="C335" s="46" t="s">
        <v>58</v>
      </c>
      <c r="D335" s="46" t="s">
        <v>287</v>
      </c>
    </row>
    <row r="336" spans="2:4" x14ac:dyDescent="0.2">
      <c r="B336" s="42">
        <v>10</v>
      </c>
      <c r="C336" s="42" t="s">
        <v>58</v>
      </c>
      <c r="D336" s="42" t="s">
        <v>177</v>
      </c>
    </row>
    <row r="337" spans="2:4" x14ac:dyDescent="0.2">
      <c r="B337" s="46">
        <v>11</v>
      </c>
      <c r="C337" s="46" t="s">
        <v>47</v>
      </c>
      <c r="D337" s="46" t="s">
        <v>228</v>
      </c>
    </row>
    <row r="338" spans="2:4" x14ac:dyDescent="0.2">
      <c r="B338" s="42">
        <v>12</v>
      </c>
      <c r="C338" s="42" t="s">
        <v>55</v>
      </c>
      <c r="D338" s="42" t="s">
        <v>228</v>
      </c>
    </row>
    <row r="339" spans="2:4" x14ac:dyDescent="0.2">
      <c r="B339" s="46">
        <v>13</v>
      </c>
      <c r="C339" s="46" t="s">
        <v>60</v>
      </c>
      <c r="D339" s="46" t="s">
        <v>228</v>
      </c>
    </row>
    <row r="340" spans="2:4" x14ac:dyDescent="0.2">
      <c r="B340" s="42">
        <v>14</v>
      </c>
      <c r="C340" s="42" t="s">
        <v>51</v>
      </c>
      <c r="D340" s="42" t="s">
        <v>230</v>
      </c>
    </row>
    <row r="341" spans="2:4" x14ac:dyDescent="0.2">
      <c r="B341" s="46">
        <v>15</v>
      </c>
      <c r="C341" s="46" t="s">
        <v>51</v>
      </c>
      <c r="D341" s="46" t="s">
        <v>231</v>
      </c>
    </row>
    <row r="342" spans="2:4" x14ac:dyDescent="0.2">
      <c r="B342" s="42">
        <v>16</v>
      </c>
      <c r="C342" s="42" t="s">
        <v>51</v>
      </c>
      <c r="D342" s="42" t="s">
        <v>288</v>
      </c>
    </row>
    <row r="343" spans="2:4" x14ac:dyDescent="0.2">
      <c r="B343" s="46">
        <v>17</v>
      </c>
      <c r="C343" s="46" t="s">
        <v>50</v>
      </c>
      <c r="D343" s="46" t="s">
        <v>178</v>
      </c>
    </row>
    <row r="344" spans="2:4" x14ac:dyDescent="0.2">
      <c r="B344" s="42">
        <v>18</v>
      </c>
      <c r="C344" s="42" t="s">
        <v>51</v>
      </c>
      <c r="D344" s="42" t="s">
        <v>178</v>
      </c>
    </row>
    <row r="345" spans="2:4" x14ac:dyDescent="0.2">
      <c r="B345" s="46">
        <v>19</v>
      </c>
      <c r="C345" s="46" t="s">
        <v>60</v>
      </c>
      <c r="D345" s="46" t="s">
        <v>217</v>
      </c>
    </row>
    <row r="346" spans="2:4" x14ac:dyDescent="0.2">
      <c r="B346" s="42">
        <v>20</v>
      </c>
      <c r="C346" s="42" t="s">
        <v>51</v>
      </c>
      <c r="D346" s="42" t="s">
        <v>279</v>
      </c>
    </row>
    <row r="347" spans="2:4" x14ac:dyDescent="0.2">
      <c r="B347" s="46">
        <v>21</v>
      </c>
      <c r="C347" s="46" t="s">
        <v>60</v>
      </c>
      <c r="D347" s="46" t="s">
        <v>289</v>
      </c>
    </row>
    <row r="348" spans="2:4" x14ac:dyDescent="0.2">
      <c r="B348" s="42">
        <v>22</v>
      </c>
      <c r="C348" s="42" t="s">
        <v>60</v>
      </c>
      <c r="D348" s="42" t="s">
        <v>233</v>
      </c>
    </row>
    <row r="349" spans="2:4" x14ac:dyDescent="0.2">
      <c r="B349" s="46">
        <v>23</v>
      </c>
      <c r="C349" s="46" t="s">
        <v>51</v>
      </c>
      <c r="D349" s="46" t="s">
        <v>234</v>
      </c>
    </row>
    <row r="350" spans="2:4" x14ac:dyDescent="0.2">
      <c r="B350" s="42">
        <v>24</v>
      </c>
      <c r="C350" s="42" t="s">
        <v>60</v>
      </c>
      <c r="D350" s="42" t="s">
        <v>180</v>
      </c>
    </row>
    <row r="351" spans="2:4" x14ac:dyDescent="0.2">
      <c r="B351" s="46">
        <v>25</v>
      </c>
      <c r="C351" s="46" t="s">
        <v>60</v>
      </c>
      <c r="D351" s="46" t="s">
        <v>235</v>
      </c>
    </row>
    <row r="352" spans="2:4" x14ac:dyDescent="0.2">
      <c r="B352" s="42">
        <v>26</v>
      </c>
      <c r="C352" s="42" t="s">
        <v>50</v>
      </c>
      <c r="D352" s="42" t="s">
        <v>236</v>
      </c>
    </row>
    <row r="353" spans="2:4" x14ac:dyDescent="0.2">
      <c r="B353" s="46">
        <v>27</v>
      </c>
      <c r="C353" s="46" t="s">
        <v>36</v>
      </c>
      <c r="D353" s="46" t="s">
        <v>290</v>
      </c>
    </row>
    <row r="354" spans="2:4" x14ac:dyDescent="0.2">
      <c r="B354" s="42">
        <v>28</v>
      </c>
      <c r="C354" s="42" t="s">
        <v>41</v>
      </c>
      <c r="D354" s="42" t="s">
        <v>181</v>
      </c>
    </row>
    <row r="355" spans="2:4" x14ac:dyDescent="0.2">
      <c r="B355" s="46">
        <v>29</v>
      </c>
      <c r="C355" s="46" t="s">
        <v>60</v>
      </c>
      <c r="D355" s="46" t="s">
        <v>221</v>
      </c>
    </row>
    <row r="356" spans="2:4" x14ac:dyDescent="0.2">
      <c r="B356" s="42">
        <v>30</v>
      </c>
      <c r="C356" s="42" t="s">
        <v>60</v>
      </c>
      <c r="D356" s="42" t="s">
        <v>239</v>
      </c>
    </row>
    <row r="357" spans="2:4" x14ac:dyDescent="0.2">
      <c r="B357" s="46">
        <v>31</v>
      </c>
      <c r="C357" s="46" t="s">
        <v>60</v>
      </c>
      <c r="D357" s="46" t="s">
        <v>240</v>
      </c>
    </row>
    <row r="358" spans="2:4" x14ac:dyDescent="0.2">
      <c r="B358" s="42">
        <v>32</v>
      </c>
      <c r="C358" s="42" t="s">
        <v>60</v>
      </c>
      <c r="D358" s="42" t="s">
        <v>222</v>
      </c>
    </row>
    <row r="359" spans="2:4" x14ac:dyDescent="0.2">
      <c r="B359" s="46">
        <v>33</v>
      </c>
      <c r="C359" s="46" t="s">
        <v>60</v>
      </c>
      <c r="D359" s="46" t="s">
        <v>182</v>
      </c>
    </row>
    <row r="360" spans="2:4" x14ac:dyDescent="0.2">
      <c r="B360" s="42">
        <v>34</v>
      </c>
      <c r="C360" s="42" t="s">
        <v>36</v>
      </c>
      <c r="D360" s="42" t="s">
        <v>264</v>
      </c>
    </row>
    <row r="361" spans="2:4" x14ac:dyDescent="0.2">
      <c r="B361" s="46">
        <v>35</v>
      </c>
      <c r="C361" s="46" t="s">
        <v>51</v>
      </c>
      <c r="D361" s="46" t="s">
        <v>204</v>
      </c>
    </row>
    <row r="362" spans="2:4" x14ac:dyDescent="0.2">
      <c r="B362" s="42">
        <v>36</v>
      </c>
      <c r="C362" s="42" t="s">
        <v>51</v>
      </c>
      <c r="D362" s="42" t="s">
        <v>291</v>
      </c>
    </row>
    <row r="363" spans="2:4" x14ac:dyDescent="0.2">
      <c r="B363" s="46">
        <v>37</v>
      </c>
      <c r="C363" s="46" t="s">
        <v>36</v>
      </c>
      <c r="D363" s="46" t="s">
        <v>269</v>
      </c>
    </row>
    <row r="364" spans="2:4" x14ac:dyDescent="0.2">
      <c r="B364" s="42">
        <v>38</v>
      </c>
      <c r="C364" s="42" t="s">
        <v>60</v>
      </c>
      <c r="D364" s="42" t="s">
        <v>269</v>
      </c>
    </row>
    <row r="365" spans="2:4" x14ac:dyDescent="0.2">
      <c r="B365" s="46">
        <v>39</v>
      </c>
      <c r="C365" s="46" t="s">
        <v>36</v>
      </c>
      <c r="D365" s="46" t="s">
        <v>250</v>
      </c>
    </row>
    <row r="366" spans="2:4" x14ac:dyDescent="0.2">
      <c r="B366" s="42">
        <v>40</v>
      </c>
      <c r="C366" s="42" t="s">
        <v>36</v>
      </c>
      <c r="D366" s="42" t="s">
        <v>251</v>
      </c>
    </row>
    <row r="367" spans="2:4" x14ac:dyDescent="0.2">
      <c r="B367" s="46">
        <v>41</v>
      </c>
      <c r="C367" s="46" t="s">
        <v>41</v>
      </c>
      <c r="D367" s="46" t="s">
        <v>251</v>
      </c>
    </row>
    <row r="368" spans="2:4" x14ac:dyDescent="0.2">
      <c r="B368" s="42">
        <v>42</v>
      </c>
      <c r="C368" s="42" t="s">
        <v>51</v>
      </c>
      <c r="D368" s="42" t="s">
        <v>251</v>
      </c>
    </row>
    <row r="369" spans="2:4" x14ac:dyDescent="0.2">
      <c r="B369" s="46">
        <v>43</v>
      </c>
      <c r="C369" s="46" t="s">
        <v>36</v>
      </c>
      <c r="D369" s="46" t="s">
        <v>207</v>
      </c>
    </row>
    <row r="370" spans="2:4" x14ac:dyDescent="0.2">
      <c r="B370" s="42">
        <v>44</v>
      </c>
      <c r="C370" s="42" t="s">
        <v>36</v>
      </c>
      <c r="D370" s="42" t="s">
        <v>252</v>
      </c>
    </row>
    <row r="371" spans="2:4" x14ac:dyDescent="0.2">
      <c r="B371" s="46">
        <v>45</v>
      </c>
      <c r="C371" s="46" t="s">
        <v>60</v>
      </c>
      <c r="D371" s="46" t="s">
        <v>270</v>
      </c>
    </row>
    <row r="372" spans="2:4" x14ac:dyDescent="0.2">
      <c r="B372" s="42">
        <v>46</v>
      </c>
      <c r="C372" s="42" t="s">
        <v>39</v>
      </c>
      <c r="D372" s="42" t="s">
        <v>271</v>
      </c>
    </row>
    <row r="373" spans="2:4" x14ac:dyDescent="0.2">
      <c r="B373" s="46">
        <v>47</v>
      </c>
      <c r="C373" s="46" t="s">
        <v>52</v>
      </c>
      <c r="D373" s="46" t="s">
        <v>210</v>
      </c>
    </row>
    <row r="374" spans="2:4" x14ac:dyDescent="0.2">
      <c r="B374" s="42">
        <v>48</v>
      </c>
      <c r="C374" s="42" t="s">
        <v>52</v>
      </c>
      <c r="D374" s="42" t="s">
        <v>183</v>
      </c>
    </row>
    <row r="376" spans="2:4" x14ac:dyDescent="0.2">
      <c r="B376" s="100" t="s">
        <v>292</v>
      </c>
      <c r="C376" s="91"/>
    </row>
    <row r="378" spans="2:4" x14ac:dyDescent="0.2">
      <c r="B378" s="45" t="s">
        <v>170</v>
      </c>
      <c r="C378" s="45" t="s">
        <v>171</v>
      </c>
      <c r="D378" s="45" t="s">
        <v>175</v>
      </c>
    </row>
    <row r="379" spans="2:4" x14ac:dyDescent="0.2">
      <c r="B379" s="46">
        <v>1</v>
      </c>
      <c r="C379" s="46" t="s">
        <v>58</v>
      </c>
      <c r="D379" s="46" t="s">
        <v>196</v>
      </c>
    </row>
    <row r="380" spans="2:4" x14ac:dyDescent="0.2">
      <c r="B380" s="42">
        <v>2</v>
      </c>
      <c r="C380" s="42" t="s">
        <v>51</v>
      </c>
      <c r="D380" s="42" t="s">
        <v>284</v>
      </c>
    </row>
    <row r="381" spans="2:4" x14ac:dyDescent="0.2">
      <c r="B381" s="46">
        <v>3</v>
      </c>
      <c r="C381" s="46" t="s">
        <v>51</v>
      </c>
      <c r="D381" s="46" t="s">
        <v>293</v>
      </c>
    </row>
    <row r="382" spans="2:4" x14ac:dyDescent="0.2">
      <c r="B382" s="42">
        <v>4</v>
      </c>
      <c r="C382" s="42" t="s">
        <v>36</v>
      </c>
      <c r="D382" s="42" t="s">
        <v>260</v>
      </c>
    </row>
    <row r="383" spans="2:4" x14ac:dyDescent="0.2">
      <c r="B383" s="46">
        <v>5</v>
      </c>
      <c r="C383" s="46" t="s">
        <v>65</v>
      </c>
      <c r="D383" s="46" t="s">
        <v>261</v>
      </c>
    </row>
    <row r="384" spans="2:4" x14ac:dyDescent="0.2">
      <c r="B384" s="42">
        <v>6</v>
      </c>
      <c r="C384" s="42" t="s">
        <v>41</v>
      </c>
      <c r="D384" s="42" t="s">
        <v>265</v>
      </c>
    </row>
    <row r="385" spans="2:4" x14ac:dyDescent="0.2">
      <c r="B385" s="46">
        <v>7</v>
      </c>
      <c r="C385" s="46" t="s">
        <v>51</v>
      </c>
      <c r="D385" s="46" t="s">
        <v>266</v>
      </c>
    </row>
    <row r="386" spans="2:4" x14ac:dyDescent="0.2">
      <c r="B386" s="42">
        <v>8</v>
      </c>
      <c r="C386" s="42" t="s">
        <v>39</v>
      </c>
      <c r="D386" s="42" t="s">
        <v>268</v>
      </c>
    </row>
    <row r="387" spans="2:4" x14ac:dyDescent="0.2">
      <c r="B387" s="46">
        <v>9</v>
      </c>
      <c r="C387" s="46" t="s">
        <v>36</v>
      </c>
      <c r="D387" s="46" t="s">
        <v>269</v>
      </c>
    </row>
    <row r="388" spans="2:4" x14ac:dyDescent="0.2">
      <c r="B388" s="42">
        <v>10</v>
      </c>
      <c r="C388" s="42" t="s">
        <v>60</v>
      </c>
      <c r="D388" s="42" t="s">
        <v>269</v>
      </c>
    </row>
    <row r="389" spans="2:4" x14ac:dyDescent="0.2">
      <c r="B389" s="46">
        <v>11</v>
      </c>
      <c r="C389" s="46" t="s">
        <v>39</v>
      </c>
      <c r="D389" s="46" t="s">
        <v>271</v>
      </c>
    </row>
    <row r="391" spans="2:4" x14ac:dyDescent="0.2">
      <c r="B391" s="100" t="s">
        <v>294</v>
      </c>
      <c r="C391" s="91"/>
    </row>
    <row r="393" spans="2:4" x14ac:dyDescent="0.2">
      <c r="B393" s="45" t="s">
        <v>170</v>
      </c>
      <c r="C393" s="45" t="s">
        <v>171</v>
      </c>
      <c r="D393" s="45" t="s">
        <v>175</v>
      </c>
    </row>
    <row r="394" spans="2:4" x14ac:dyDescent="0.2">
      <c r="B394" s="46">
        <v>1</v>
      </c>
      <c r="C394" s="46" t="s">
        <v>51</v>
      </c>
      <c r="D394" s="46" t="s">
        <v>295</v>
      </c>
    </row>
    <row r="395" spans="2:4" x14ac:dyDescent="0.2">
      <c r="B395" s="42">
        <v>2</v>
      </c>
      <c r="C395" s="42" t="s">
        <v>51</v>
      </c>
      <c r="D395" s="42" t="s">
        <v>284</v>
      </c>
    </row>
    <row r="396" spans="2:4" x14ac:dyDescent="0.2">
      <c r="B396" s="46">
        <v>3</v>
      </c>
      <c r="C396" s="46" t="s">
        <v>48</v>
      </c>
      <c r="D396" s="46" t="s">
        <v>258</v>
      </c>
    </row>
    <row r="397" spans="2:4" x14ac:dyDescent="0.2">
      <c r="B397" s="42">
        <v>4</v>
      </c>
      <c r="C397" s="42" t="s">
        <v>36</v>
      </c>
      <c r="D397" s="42" t="s">
        <v>296</v>
      </c>
    </row>
    <row r="398" spans="2:4" x14ac:dyDescent="0.2">
      <c r="B398" s="46">
        <v>5</v>
      </c>
      <c r="C398" s="46" t="s">
        <v>36</v>
      </c>
      <c r="D398" s="46" t="s">
        <v>260</v>
      </c>
    </row>
    <row r="399" spans="2:4" x14ac:dyDescent="0.2">
      <c r="B399" s="42">
        <v>6</v>
      </c>
      <c r="C399" s="42" t="s">
        <v>51</v>
      </c>
      <c r="D399" s="42" t="s">
        <v>260</v>
      </c>
    </row>
    <row r="400" spans="2:4" x14ac:dyDescent="0.2">
      <c r="B400" s="46">
        <v>7</v>
      </c>
      <c r="C400" s="46" t="s">
        <v>41</v>
      </c>
      <c r="D400" s="46" t="s">
        <v>261</v>
      </c>
    </row>
    <row r="401" spans="2:4" x14ac:dyDescent="0.2">
      <c r="B401" s="42">
        <v>8</v>
      </c>
      <c r="C401" s="42" t="s">
        <v>50</v>
      </c>
      <c r="D401" s="42" t="s">
        <v>262</v>
      </c>
    </row>
    <row r="402" spans="2:4" x14ac:dyDescent="0.2">
      <c r="B402" s="46">
        <v>9</v>
      </c>
      <c r="C402" s="46" t="s">
        <v>41</v>
      </c>
      <c r="D402" s="46" t="s">
        <v>265</v>
      </c>
    </row>
    <row r="403" spans="2:4" x14ac:dyDescent="0.2">
      <c r="B403" s="42">
        <v>10</v>
      </c>
      <c r="C403" s="42" t="s">
        <v>51</v>
      </c>
      <c r="D403" s="42" t="s">
        <v>265</v>
      </c>
    </row>
    <row r="404" spans="2:4" x14ac:dyDescent="0.2">
      <c r="B404" s="46">
        <v>11</v>
      </c>
      <c r="C404" s="46" t="s">
        <v>39</v>
      </c>
      <c r="D404" s="46" t="s">
        <v>271</v>
      </c>
    </row>
    <row r="406" spans="2:4" x14ac:dyDescent="0.2">
      <c r="B406" s="100" t="s">
        <v>297</v>
      </c>
      <c r="C406" s="91"/>
    </row>
    <row r="408" spans="2:4" x14ac:dyDescent="0.2">
      <c r="B408" s="45" t="s">
        <v>170</v>
      </c>
      <c r="C408" s="45" t="s">
        <v>171</v>
      </c>
      <c r="D408" s="45" t="s">
        <v>175</v>
      </c>
    </row>
    <row r="409" spans="2:4" x14ac:dyDescent="0.2">
      <c r="B409" s="46">
        <v>1</v>
      </c>
      <c r="C409" s="46" t="s">
        <v>61</v>
      </c>
      <c r="D409" s="46" t="s">
        <v>185</v>
      </c>
    </row>
    <row r="410" spans="2:4" x14ac:dyDescent="0.2">
      <c r="B410" s="42">
        <v>2</v>
      </c>
      <c r="C410" s="42" t="s">
        <v>61</v>
      </c>
      <c r="D410" s="42" t="s">
        <v>185</v>
      </c>
    </row>
    <row r="411" spans="2:4" x14ac:dyDescent="0.2">
      <c r="B411" s="46">
        <v>3</v>
      </c>
      <c r="C411" s="46" t="s">
        <v>48</v>
      </c>
      <c r="D411" s="46" t="s">
        <v>193</v>
      </c>
    </row>
    <row r="412" spans="2:4" x14ac:dyDescent="0.2">
      <c r="B412" s="42">
        <v>4</v>
      </c>
      <c r="C412" s="42" t="s">
        <v>48</v>
      </c>
      <c r="D412" s="42" t="s">
        <v>193</v>
      </c>
    </row>
    <row r="413" spans="2:4" x14ac:dyDescent="0.2">
      <c r="B413" s="46">
        <v>5</v>
      </c>
      <c r="C413" s="46" t="s">
        <v>48</v>
      </c>
      <c r="D413" s="46" t="s">
        <v>195</v>
      </c>
    </row>
    <row r="414" spans="2:4" x14ac:dyDescent="0.2">
      <c r="B414" s="42">
        <v>6</v>
      </c>
      <c r="C414" s="42" t="s">
        <v>48</v>
      </c>
      <c r="D414" s="42" t="s">
        <v>195</v>
      </c>
    </row>
    <row r="415" spans="2:4" x14ac:dyDescent="0.2">
      <c r="B415" s="46">
        <v>7</v>
      </c>
      <c r="C415" s="46" t="s">
        <v>58</v>
      </c>
      <c r="D415" s="46" t="s">
        <v>229</v>
      </c>
    </row>
    <row r="416" spans="2:4" x14ac:dyDescent="0.2">
      <c r="B416" s="42">
        <v>8</v>
      </c>
      <c r="C416" s="42" t="s">
        <v>58</v>
      </c>
      <c r="D416" s="42" t="s">
        <v>229</v>
      </c>
    </row>
    <row r="417" spans="2:4" x14ac:dyDescent="0.2">
      <c r="B417" s="46">
        <v>9</v>
      </c>
      <c r="C417" s="46" t="s">
        <v>51</v>
      </c>
      <c r="D417" s="46" t="s">
        <v>229</v>
      </c>
    </row>
    <row r="418" spans="2:4" x14ac:dyDescent="0.2">
      <c r="B418" s="42">
        <v>10</v>
      </c>
      <c r="C418" s="42" t="s">
        <v>51</v>
      </c>
      <c r="D418" s="42" t="s">
        <v>229</v>
      </c>
    </row>
    <row r="419" spans="2:4" x14ac:dyDescent="0.2">
      <c r="B419" s="46">
        <v>11</v>
      </c>
      <c r="C419" s="46" t="s">
        <v>50</v>
      </c>
      <c r="D419" s="46" t="s">
        <v>298</v>
      </c>
    </row>
    <row r="420" spans="2:4" x14ac:dyDescent="0.2">
      <c r="B420" s="42">
        <v>12</v>
      </c>
      <c r="C420" s="42" t="s">
        <v>50</v>
      </c>
      <c r="D420" s="42" t="s">
        <v>298</v>
      </c>
    </row>
    <row r="421" spans="2:4" x14ac:dyDescent="0.2">
      <c r="B421" s="46">
        <v>13</v>
      </c>
      <c r="C421" s="46" t="s">
        <v>55</v>
      </c>
      <c r="D421" s="46" t="s">
        <v>298</v>
      </c>
    </row>
    <row r="422" spans="2:4" x14ac:dyDescent="0.2">
      <c r="B422" s="42">
        <v>14</v>
      </c>
      <c r="C422" s="42" t="s">
        <v>55</v>
      </c>
      <c r="D422" s="42" t="s">
        <v>298</v>
      </c>
    </row>
    <row r="423" spans="2:4" x14ac:dyDescent="0.2">
      <c r="B423" s="46">
        <v>15</v>
      </c>
      <c r="C423" s="46" t="s">
        <v>61</v>
      </c>
      <c r="D423" s="46" t="s">
        <v>298</v>
      </c>
    </row>
    <row r="424" spans="2:4" x14ac:dyDescent="0.2">
      <c r="B424" s="42">
        <v>16</v>
      </c>
      <c r="C424" s="42" t="s">
        <v>61</v>
      </c>
      <c r="D424" s="42" t="s">
        <v>298</v>
      </c>
    </row>
    <row r="425" spans="2:4" x14ac:dyDescent="0.2">
      <c r="B425" s="46">
        <v>17</v>
      </c>
      <c r="C425" s="46" t="s">
        <v>51</v>
      </c>
      <c r="D425" s="46" t="s">
        <v>299</v>
      </c>
    </row>
    <row r="426" spans="2:4" x14ac:dyDescent="0.2">
      <c r="B426" s="42">
        <v>18</v>
      </c>
      <c r="C426" s="42" t="s">
        <v>51</v>
      </c>
      <c r="D426" s="42" t="s">
        <v>299</v>
      </c>
    </row>
    <row r="427" spans="2:4" x14ac:dyDescent="0.2">
      <c r="B427" s="46">
        <v>19</v>
      </c>
      <c r="C427" s="46" t="s">
        <v>51</v>
      </c>
      <c r="D427" s="46" t="s">
        <v>300</v>
      </c>
    </row>
    <row r="428" spans="2:4" x14ac:dyDescent="0.2">
      <c r="B428" s="42">
        <v>20</v>
      </c>
      <c r="C428" s="42" t="s">
        <v>51</v>
      </c>
      <c r="D428" s="42" t="s">
        <v>300</v>
      </c>
    </row>
    <row r="429" spans="2:4" x14ac:dyDescent="0.2">
      <c r="B429" s="46">
        <v>21</v>
      </c>
      <c r="C429" s="46" t="s">
        <v>51</v>
      </c>
      <c r="D429" s="46" t="s">
        <v>301</v>
      </c>
    </row>
    <row r="430" spans="2:4" x14ac:dyDescent="0.2">
      <c r="B430" s="42">
        <v>22</v>
      </c>
      <c r="C430" s="42" t="s">
        <v>51</v>
      </c>
      <c r="D430" s="42" t="s">
        <v>289</v>
      </c>
    </row>
    <row r="431" spans="2:4" x14ac:dyDescent="0.2">
      <c r="B431" s="46">
        <v>23</v>
      </c>
      <c r="C431" s="46" t="s">
        <v>51</v>
      </c>
      <c r="D431" s="46" t="s">
        <v>289</v>
      </c>
    </row>
    <row r="432" spans="2:4" x14ac:dyDescent="0.2">
      <c r="B432" s="42">
        <v>24</v>
      </c>
      <c r="C432" s="42" t="s">
        <v>60</v>
      </c>
      <c r="D432" s="42" t="s">
        <v>201</v>
      </c>
    </row>
    <row r="433" spans="2:4" x14ac:dyDescent="0.2">
      <c r="B433" s="46">
        <v>25</v>
      </c>
      <c r="C433" s="46" t="s">
        <v>60</v>
      </c>
      <c r="D433" s="46" t="s">
        <v>201</v>
      </c>
    </row>
    <row r="434" spans="2:4" x14ac:dyDescent="0.2">
      <c r="B434" s="42">
        <v>26</v>
      </c>
      <c r="C434" s="42" t="s">
        <v>60</v>
      </c>
      <c r="D434" s="42" t="s">
        <v>233</v>
      </c>
    </row>
    <row r="435" spans="2:4" x14ac:dyDescent="0.2">
      <c r="B435" s="46">
        <v>27</v>
      </c>
      <c r="C435" s="46" t="s">
        <v>60</v>
      </c>
      <c r="D435" s="46" t="s">
        <v>233</v>
      </c>
    </row>
    <row r="436" spans="2:4" x14ac:dyDescent="0.2">
      <c r="B436" s="42">
        <v>28</v>
      </c>
      <c r="C436" s="42" t="s">
        <v>51</v>
      </c>
      <c r="D436" s="42" t="s">
        <v>233</v>
      </c>
    </row>
    <row r="437" spans="2:4" x14ac:dyDescent="0.2">
      <c r="B437" s="46">
        <v>29</v>
      </c>
      <c r="C437" s="46" t="s">
        <v>41</v>
      </c>
      <c r="D437" s="46" t="s">
        <v>302</v>
      </c>
    </row>
    <row r="438" spans="2:4" x14ac:dyDescent="0.2">
      <c r="B438" s="42">
        <v>30</v>
      </c>
      <c r="C438" s="42" t="s">
        <v>41</v>
      </c>
      <c r="D438" s="42" t="s">
        <v>302</v>
      </c>
    </row>
    <row r="439" spans="2:4" x14ac:dyDescent="0.2">
      <c r="B439" s="46">
        <v>31</v>
      </c>
      <c r="C439" s="46" t="s">
        <v>60</v>
      </c>
      <c r="D439" s="46" t="s">
        <v>303</v>
      </c>
    </row>
    <row r="440" spans="2:4" x14ac:dyDescent="0.2">
      <c r="B440" s="42">
        <v>32</v>
      </c>
      <c r="C440" s="42" t="s">
        <v>60</v>
      </c>
      <c r="D440" s="42" t="s">
        <v>303</v>
      </c>
    </row>
    <row r="441" spans="2:4" x14ac:dyDescent="0.2">
      <c r="B441" s="46">
        <v>33</v>
      </c>
      <c r="C441" s="46" t="s">
        <v>48</v>
      </c>
      <c r="D441" s="46" t="s">
        <v>202</v>
      </c>
    </row>
    <row r="442" spans="2:4" x14ac:dyDescent="0.2">
      <c r="B442" s="42">
        <v>34</v>
      </c>
      <c r="C442" s="42" t="s">
        <v>48</v>
      </c>
      <c r="D442" s="42" t="s">
        <v>202</v>
      </c>
    </row>
    <row r="443" spans="2:4" x14ac:dyDescent="0.2">
      <c r="B443" s="46">
        <v>35</v>
      </c>
      <c r="C443" s="46" t="s">
        <v>36</v>
      </c>
      <c r="D443" s="46" t="s">
        <v>304</v>
      </c>
    </row>
    <row r="444" spans="2:4" x14ac:dyDescent="0.2">
      <c r="B444" s="42">
        <v>36</v>
      </c>
      <c r="C444" s="42" t="s">
        <v>36</v>
      </c>
      <c r="D444" s="42" t="s">
        <v>304</v>
      </c>
    </row>
    <row r="445" spans="2:4" x14ac:dyDescent="0.2">
      <c r="B445" s="46">
        <v>37</v>
      </c>
      <c r="C445" s="46" t="s">
        <v>36</v>
      </c>
      <c r="D445" s="46" t="s">
        <v>238</v>
      </c>
    </row>
    <row r="446" spans="2:4" x14ac:dyDescent="0.2">
      <c r="B446" s="42">
        <v>38</v>
      </c>
      <c r="C446" s="42" t="s">
        <v>60</v>
      </c>
      <c r="D446" s="42" t="s">
        <v>240</v>
      </c>
    </row>
    <row r="447" spans="2:4" x14ac:dyDescent="0.2">
      <c r="B447" s="46">
        <v>39</v>
      </c>
      <c r="C447" s="46" t="s">
        <v>60</v>
      </c>
      <c r="D447" s="46" t="s">
        <v>240</v>
      </c>
    </row>
    <row r="448" spans="2:4" x14ac:dyDescent="0.2">
      <c r="B448" s="42">
        <v>40</v>
      </c>
      <c r="C448" s="42" t="s">
        <v>60</v>
      </c>
      <c r="D448" s="42" t="s">
        <v>241</v>
      </c>
    </row>
    <row r="449" spans="2:4" x14ac:dyDescent="0.2">
      <c r="B449" s="46">
        <v>41</v>
      </c>
      <c r="C449" s="46" t="s">
        <v>60</v>
      </c>
      <c r="D449" s="46" t="s">
        <v>241</v>
      </c>
    </row>
    <row r="450" spans="2:4" x14ac:dyDescent="0.2">
      <c r="B450" s="42">
        <v>42</v>
      </c>
      <c r="C450" s="42" t="s">
        <v>41</v>
      </c>
      <c r="D450" s="42" t="s">
        <v>224</v>
      </c>
    </row>
    <row r="451" spans="2:4" x14ac:dyDescent="0.2">
      <c r="B451" s="46">
        <v>43</v>
      </c>
      <c r="C451" s="46" t="s">
        <v>41</v>
      </c>
      <c r="D451" s="46" t="s">
        <v>224</v>
      </c>
    </row>
    <row r="452" spans="2:4" x14ac:dyDescent="0.2">
      <c r="B452" s="42">
        <v>44</v>
      </c>
      <c r="C452" s="42" t="s">
        <v>60</v>
      </c>
      <c r="D452" s="42" t="s">
        <v>248</v>
      </c>
    </row>
    <row r="453" spans="2:4" x14ac:dyDescent="0.2">
      <c r="B453" s="46">
        <v>45</v>
      </c>
      <c r="C453" s="46" t="s">
        <v>60</v>
      </c>
      <c r="D453" s="46" t="s">
        <v>248</v>
      </c>
    </row>
    <row r="454" spans="2:4" x14ac:dyDescent="0.2">
      <c r="B454" s="42">
        <v>46</v>
      </c>
      <c r="C454" s="42" t="s">
        <v>51</v>
      </c>
      <c r="D454" s="42" t="s">
        <v>275</v>
      </c>
    </row>
    <row r="455" spans="2:4" x14ac:dyDescent="0.2">
      <c r="B455" s="46">
        <v>47</v>
      </c>
      <c r="C455" s="46" t="s">
        <v>36</v>
      </c>
      <c r="D455" s="46" t="s">
        <v>276</v>
      </c>
    </row>
    <row r="456" spans="2:4" x14ac:dyDescent="0.2">
      <c r="B456" s="42">
        <v>48</v>
      </c>
      <c r="C456" s="42" t="s">
        <v>36</v>
      </c>
      <c r="D456" s="42" t="s">
        <v>276</v>
      </c>
    </row>
    <row r="457" spans="2:4" x14ac:dyDescent="0.2">
      <c r="B457" s="46">
        <v>49</v>
      </c>
      <c r="C457" s="46" t="s">
        <v>36</v>
      </c>
      <c r="D457" s="46" t="s">
        <v>252</v>
      </c>
    </row>
    <row r="458" spans="2:4" x14ac:dyDescent="0.2">
      <c r="B458" s="42">
        <v>50</v>
      </c>
      <c r="C458" s="42" t="s">
        <v>36</v>
      </c>
      <c r="D458" s="42" t="s">
        <v>252</v>
      </c>
    </row>
    <row r="459" spans="2:4" x14ac:dyDescent="0.2">
      <c r="B459" s="46">
        <v>51</v>
      </c>
      <c r="C459" s="46" t="s">
        <v>36</v>
      </c>
      <c r="D459" s="46" t="s">
        <v>253</v>
      </c>
    </row>
    <row r="460" spans="2:4" x14ac:dyDescent="0.2">
      <c r="B460" s="42">
        <v>52</v>
      </c>
      <c r="C460" s="42" t="s">
        <v>36</v>
      </c>
      <c r="D460" s="42" t="s">
        <v>253</v>
      </c>
    </row>
    <row r="461" spans="2:4" x14ac:dyDescent="0.2">
      <c r="B461" s="46">
        <v>53</v>
      </c>
      <c r="C461" s="46" t="s">
        <v>51</v>
      </c>
      <c r="D461" s="46" t="s">
        <v>253</v>
      </c>
    </row>
    <row r="462" spans="2:4" x14ac:dyDescent="0.2">
      <c r="B462" s="42">
        <v>54</v>
      </c>
      <c r="C462" s="42" t="s">
        <v>39</v>
      </c>
      <c r="D462" s="42" t="s">
        <v>254</v>
      </c>
    </row>
    <row r="463" spans="2:4" x14ac:dyDescent="0.2">
      <c r="B463" s="46">
        <v>55</v>
      </c>
      <c r="C463" s="46" t="s">
        <v>39</v>
      </c>
      <c r="D463" s="46" t="s">
        <v>254</v>
      </c>
    </row>
    <row r="464" spans="2:4" x14ac:dyDescent="0.2">
      <c r="B464" s="42">
        <v>56</v>
      </c>
      <c r="C464" s="42" t="s">
        <v>39</v>
      </c>
      <c r="D464" s="42" t="s">
        <v>305</v>
      </c>
    </row>
    <row r="465" spans="2:4" x14ac:dyDescent="0.2">
      <c r="B465" s="46">
        <v>57</v>
      </c>
      <c r="C465" s="46" t="s">
        <v>39</v>
      </c>
      <c r="D465" s="46" t="s">
        <v>305</v>
      </c>
    </row>
    <row r="466" spans="2:4" x14ac:dyDescent="0.2">
      <c r="B466" s="42">
        <v>58</v>
      </c>
      <c r="C466" s="42" t="s">
        <v>52</v>
      </c>
      <c r="D466" s="42" t="s">
        <v>305</v>
      </c>
    </row>
    <row r="467" spans="2:4" x14ac:dyDescent="0.2">
      <c r="B467" s="46">
        <v>59</v>
      </c>
      <c r="C467" s="46" t="s">
        <v>52</v>
      </c>
      <c r="D467" s="46" t="s">
        <v>305</v>
      </c>
    </row>
    <row r="469" spans="2:4" x14ac:dyDescent="0.2">
      <c r="B469" s="100" t="s">
        <v>306</v>
      </c>
      <c r="C469" s="91"/>
    </row>
    <row r="471" spans="2:4" x14ac:dyDescent="0.2">
      <c r="B471" s="45" t="s">
        <v>170</v>
      </c>
      <c r="C471" s="45" t="s">
        <v>171</v>
      </c>
      <c r="D471" s="45" t="s">
        <v>175</v>
      </c>
    </row>
    <row r="472" spans="2:4" x14ac:dyDescent="0.2">
      <c r="B472" s="46">
        <v>1</v>
      </c>
      <c r="C472" s="46" t="s">
        <v>41</v>
      </c>
      <c r="D472" s="46" t="s">
        <v>186</v>
      </c>
    </row>
    <row r="473" spans="2:4" x14ac:dyDescent="0.2">
      <c r="B473" s="42">
        <v>2</v>
      </c>
      <c r="C473" s="42" t="s">
        <v>55</v>
      </c>
      <c r="D473" s="42" t="s">
        <v>186</v>
      </c>
    </row>
    <row r="474" spans="2:4" x14ac:dyDescent="0.2">
      <c r="B474" s="46">
        <v>3</v>
      </c>
      <c r="C474" s="46" t="s">
        <v>48</v>
      </c>
      <c r="D474" s="46" t="s">
        <v>194</v>
      </c>
    </row>
    <row r="475" spans="2:4" x14ac:dyDescent="0.2">
      <c r="B475" s="42">
        <v>4</v>
      </c>
      <c r="C475" s="42" t="s">
        <v>39</v>
      </c>
      <c r="D475" s="42" t="s">
        <v>231</v>
      </c>
    </row>
    <row r="476" spans="2:4" x14ac:dyDescent="0.2">
      <c r="B476" s="46">
        <v>5</v>
      </c>
      <c r="C476" s="46" t="s">
        <v>55</v>
      </c>
      <c r="D476" s="46" t="s">
        <v>231</v>
      </c>
    </row>
    <row r="477" spans="2:4" x14ac:dyDescent="0.2">
      <c r="B477" s="42">
        <v>6</v>
      </c>
      <c r="C477" s="42" t="s">
        <v>55</v>
      </c>
      <c r="D477" s="42" t="s">
        <v>199</v>
      </c>
    </row>
    <row r="478" spans="2:4" x14ac:dyDescent="0.2">
      <c r="B478" s="46">
        <v>7</v>
      </c>
      <c r="C478" s="46" t="s">
        <v>61</v>
      </c>
      <c r="D478" s="46" t="s">
        <v>199</v>
      </c>
    </row>
    <row r="479" spans="2:4" x14ac:dyDescent="0.2">
      <c r="B479" s="42">
        <v>8</v>
      </c>
      <c r="C479" s="42" t="s">
        <v>60</v>
      </c>
      <c r="D479" s="42" t="s">
        <v>217</v>
      </c>
    </row>
    <row r="480" spans="2:4" x14ac:dyDescent="0.2">
      <c r="B480" s="46">
        <v>9</v>
      </c>
      <c r="C480" s="46" t="s">
        <v>51</v>
      </c>
      <c r="D480" s="46" t="s">
        <v>257</v>
      </c>
    </row>
    <row r="481" spans="2:5" x14ac:dyDescent="0.2">
      <c r="B481" s="42">
        <v>10</v>
      </c>
      <c r="C481" s="42" t="s">
        <v>53</v>
      </c>
      <c r="D481" s="42" t="s">
        <v>218</v>
      </c>
    </row>
    <row r="482" spans="2:5" x14ac:dyDescent="0.2">
      <c r="B482" s="46">
        <v>11</v>
      </c>
      <c r="C482" s="46" t="s">
        <v>51</v>
      </c>
      <c r="D482" s="46" t="s">
        <v>218</v>
      </c>
    </row>
    <row r="483" spans="2:5" x14ac:dyDescent="0.2">
      <c r="B483" s="42">
        <v>12</v>
      </c>
      <c r="C483" s="42" t="s">
        <v>41</v>
      </c>
      <c r="D483" s="42" t="s">
        <v>219</v>
      </c>
    </row>
    <row r="484" spans="2:5" x14ac:dyDescent="0.2">
      <c r="B484" s="46">
        <v>13</v>
      </c>
      <c r="C484" s="46" t="s">
        <v>55</v>
      </c>
      <c r="D484" s="46" t="s">
        <v>219</v>
      </c>
    </row>
    <row r="485" spans="2:5" x14ac:dyDescent="0.2">
      <c r="B485" s="42">
        <v>14</v>
      </c>
      <c r="C485" s="42" t="s">
        <v>60</v>
      </c>
      <c r="D485" s="42" t="s">
        <v>219</v>
      </c>
    </row>
    <row r="486" spans="2:5" x14ac:dyDescent="0.2">
      <c r="B486" s="46">
        <v>15</v>
      </c>
      <c r="C486" s="46" t="s">
        <v>51</v>
      </c>
      <c r="D486" s="46" t="s">
        <v>219</v>
      </c>
    </row>
    <row r="488" spans="2:5" x14ac:dyDescent="0.2">
      <c r="B488" s="100" t="s">
        <v>307</v>
      </c>
      <c r="C488" s="91"/>
    </row>
    <row r="490" spans="2:5" x14ac:dyDescent="0.2">
      <c r="B490" s="45" t="s">
        <v>170</v>
      </c>
      <c r="C490" s="45" t="s">
        <v>171</v>
      </c>
      <c r="D490" s="45" t="s">
        <v>308</v>
      </c>
      <c r="E490" s="45" t="s">
        <v>309</v>
      </c>
    </row>
    <row r="491" spans="2:5" x14ac:dyDescent="0.2">
      <c r="B491" s="46">
        <v>1</v>
      </c>
      <c r="C491" s="46" t="s">
        <v>36</v>
      </c>
      <c r="D491" s="46" t="s">
        <v>13</v>
      </c>
      <c r="E491" s="46" t="s">
        <v>310</v>
      </c>
    </row>
    <row r="492" spans="2:5" x14ac:dyDescent="0.2">
      <c r="B492" s="42">
        <v>2</v>
      </c>
      <c r="C492" s="42" t="s">
        <v>39</v>
      </c>
      <c r="D492" s="42" t="s">
        <v>13</v>
      </c>
      <c r="E492" s="42" t="s">
        <v>310</v>
      </c>
    </row>
    <row r="493" spans="2:5" x14ac:dyDescent="0.2">
      <c r="B493" s="46">
        <v>3</v>
      </c>
      <c r="C493" s="46" t="s">
        <v>41</v>
      </c>
      <c r="D493" s="46" t="s">
        <v>13</v>
      </c>
      <c r="E493" s="46" t="s">
        <v>310</v>
      </c>
    </row>
    <row r="494" spans="2:5" x14ac:dyDescent="0.2">
      <c r="B494" s="42">
        <v>4</v>
      </c>
      <c r="C494" s="42" t="s">
        <v>43</v>
      </c>
      <c r="D494" s="42" t="s">
        <v>13</v>
      </c>
      <c r="E494" s="42" t="s">
        <v>310</v>
      </c>
    </row>
    <row r="495" spans="2:5" x14ac:dyDescent="0.2">
      <c r="B495" s="46">
        <v>5</v>
      </c>
      <c r="C495" s="46" t="s">
        <v>47</v>
      </c>
      <c r="D495" s="46" t="s">
        <v>13</v>
      </c>
      <c r="E495" s="46" t="s">
        <v>310</v>
      </c>
    </row>
    <row r="496" spans="2:5" x14ac:dyDescent="0.2">
      <c r="B496" s="42">
        <v>6</v>
      </c>
      <c r="C496" s="42" t="s">
        <v>48</v>
      </c>
      <c r="D496" s="42" t="s">
        <v>13</v>
      </c>
      <c r="E496" s="42" t="s">
        <v>310</v>
      </c>
    </row>
    <row r="497" spans="2:5" x14ac:dyDescent="0.2">
      <c r="B497" s="46">
        <v>7</v>
      </c>
      <c r="C497" s="46" t="s">
        <v>49</v>
      </c>
      <c r="D497" s="46" t="s">
        <v>13</v>
      </c>
      <c r="E497" s="46" t="s">
        <v>310</v>
      </c>
    </row>
    <row r="498" spans="2:5" x14ac:dyDescent="0.2">
      <c r="B498" s="42">
        <v>8</v>
      </c>
      <c r="C498" s="42" t="s">
        <v>50</v>
      </c>
      <c r="D498" s="42" t="s">
        <v>13</v>
      </c>
      <c r="E498" s="42" t="s">
        <v>310</v>
      </c>
    </row>
    <row r="499" spans="2:5" x14ac:dyDescent="0.2">
      <c r="B499" s="46">
        <v>9</v>
      </c>
      <c r="C499" s="46" t="s">
        <v>51</v>
      </c>
      <c r="D499" s="46" t="s">
        <v>13</v>
      </c>
      <c r="E499" s="46" t="s">
        <v>310</v>
      </c>
    </row>
    <row r="500" spans="2:5" x14ac:dyDescent="0.2">
      <c r="B500" s="42">
        <v>10</v>
      </c>
      <c r="C500" s="42" t="s">
        <v>52</v>
      </c>
      <c r="D500" s="42" t="s">
        <v>13</v>
      </c>
      <c r="E500" s="42" t="s">
        <v>310</v>
      </c>
    </row>
    <row r="501" spans="2:5" x14ac:dyDescent="0.2">
      <c r="B501" s="46">
        <v>11</v>
      </c>
      <c r="C501" s="46" t="s">
        <v>53</v>
      </c>
      <c r="D501" s="46" t="s">
        <v>13</v>
      </c>
      <c r="E501" s="46" t="s">
        <v>310</v>
      </c>
    </row>
    <row r="502" spans="2:5" x14ac:dyDescent="0.2">
      <c r="B502" s="42">
        <v>12</v>
      </c>
      <c r="C502" s="42" t="s">
        <v>54</v>
      </c>
      <c r="D502" s="42" t="s">
        <v>13</v>
      </c>
      <c r="E502" s="42" t="s">
        <v>310</v>
      </c>
    </row>
    <row r="503" spans="2:5" x14ac:dyDescent="0.2">
      <c r="B503" s="46">
        <v>13</v>
      </c>
      <c r="C503" s="46" t="s">
        <v>55</v>
      </c>
      <c r="D503" s="46" t="s">
        <v>13</v>
      </c>
      <c r="E503" s="46" t="s">
        <v>310</v>
      </c>
    </row>
    <row r="504" spans="2:5" x14ac:dyDescent="0.2">
      <c r="B504" s="42">
        <v>14</v>
      </c>
      <c r="C504" s="42" t="s">
        <v>56</v>
      </c>
      <c r="D504" s="42" t="s">
        <v>13</v>
      </c>
      <c r="E504" s="42" t="s">
        <v>310</v>
      </c>
    </row>
    <row r="505" spans="2:5" x14ac:dyDescent="0.2">
      <c r="B505" s="46">
        <v>15</v>
      </c>
      <c r="C505" s="46" t="s">
        <v>57</v>
      </c>
      <c r="D505" s="46" t="s">
        <v>13</v>
      </c>
      <c r="E505" s="46" t="s">
        <v>310</v>
      </c>
    </row>
    <row r="506" spans="2:5" x14ac:dyDescent="0.2">
      <c r="B506" s="42">
        <v>16</v>
      </c>
      <c r="C506" s="42" t="s">
        <v>58</v>
      </c>
      <c r="D506" s="42" t="s">
        <v>13</v>
      </c>
      <c r="E506" s="42" t="s">
        <v>310</v>
      </c>
    </row>
    <row r="507" spans="2:5" x14ac:dyDescent="0.2">
      <c r="B507" s="46">
        <v>17</v>
      </c>
      <c r="C507" s="46" t="s">
        <v>59</v>
      </c>
      <c r="D507" s="46" t="s">
        <v>13</v>
      </c>
      <c r="E507" s="46" t="s">
        <v>310</v>
      </c>
    </row>
    <row r="508" spans="2:5" x14ac:dyDescent="0.2">
      <c r="B508" s="42">
        <v>18</v>
      </c>
      <c r="C508" s="42" t="s">
        <v>60</v>
      </c>
      <c r="D508" s="42" t="s">
        <v>13</v>
      </c>
      <c r="E508" s="42" t="s">
        <v>310</v>
      </c>
    </row>
    <row r="509" spans="2:5" x14ac:dyDescent="0.2">
      <c r="B509" s="46">
        <v>19</v>
      </c>
      <c r="C509" s="46" t="s">
        <v>61</v>
      </c>
      <c r="D509" s="46" t="s">
        <v>13</v>
      </c>
      <c r="E509" s="46" t="s">
        <v>310</v>
      </c>
    </row>
    <row r="510" spans="2:5" x14ac:dyDescent="0.2">
      <c r="B510" s="42">
        <v>20</v>
      </c>
      <c r="C510" s="42" t="s">
        <v>62</v>
      </c>
      <c r="D510" s="42" t="s">
        <v>13</v>
      </c>
      <c r="E510" s="42" t="s">
        <v>310</v>
      </c>
    </row>
    <row r="511" spans="2:5" x14ac:dyDescent="0.2">
      <c r="B511" s="46">
        <v>21</v>
      </c>
      <c r="C511" s="46" t="s">
        <v>63</v>
      </c>
      <c r="D511" s="46" t="s">
        <v>13</v>
      </c>
      <c r="E511" s="46" t="s">
        <v>310</v>
      </c>
    </row>
    <row r="512" spans="2:5" x14ac:dyDescent="0.2">
      <c r="B512" s="42">
        <v>22</v>
      </c>
      <c r="C512" s="42" t="s">
        <v>64</v>
      </c>
      <c r="D512" s="42" t="s">
        <v>13</v>
      </c>
      <c r="E512" s="42" t="s">
        <v>310</v>
      </c>
    </row>
    <row r="513" spans="2:5" x14ac:dyDescent="0.2">
      <c r="B513" s="46">
        <v>23</v>
      </c>
      <c r="C513" s="46" t="s">
        <v>65</v>
      </c>
      <c r="D513" s="46" t="s">
        <v>13</v>
      </c>
      <c r="E513" s="46" t="s">
        <v>310</v>
      </c>
    </row>
    <row r="514" spans="2:5" x14ac:dyDescent="0.2">
      <c r="B514" s="42">
        <v>24</v>
      </c>
      <c r="C514" s="42" t="s">
        <v>66</v>
      </c>
      <c r="D514" s="42" t="s">
        <v>13</v>
      </c>
      <c r="E514" s="42" t="s">
        <v>310</v>
      </c>
    </row>
    <row r="515" spans="2:5" x14ac:dyDescent="0.2">
      <c r="B515" s="46">
        <v>25</v>
      </c>
      <c r="C515" s="46" t="s">
        <v>67</v>
      </c>
      <c r="D515" s="46" t="s">
        <v>13</v>
      </c>
      <c r="E515" s="46" t="s">
        <v>310</v>
      </c>
    </row>
    <row r="517" spans="2:5" x14ac:dyDescent="0.2">
      <c r="B517" s="100" t="s">
        <v>311</v>
      </c>
      <c r="C517" s="91"/>
    </row>
    <row r="519" spans="2:5" x14ac:dyDescent="0.2">
      <c r="B519" s="45" t="s">
        <v>170</v>
      </c>
      <c r="C519" s="45" t="s">
        <v>171</v>
      </c>
    </row>
    <row r="520" spans="2:5" x14ac:dyDescent="0.2">
      <c r="B520" s="46">
        <v>1</v>
      </c>
      <c r="C520" s="46" t="s">
        <v>41</v>
      </c>
    </row>
    <row r="521" spans="2:5" x14ac:dyDescent="0.2">
      <c r="B521" s="42">
        <v>2</v>
      </c>
      <c r="C521" s="42" t="s">
        <v>48</v>
      </c>
    </row>
    <row r="522" spans="2:5" x14ac:dyDescent="0.2">
      <c r="B522" s="46">
        <v>3</v>
      </c>
      <c r="C522" s="46" t="s">
        <v>49</v>
      </c>
    </row>
    <row r="523" spans="2:5" x14ac:dyDescent="0.2">
      <c r="B523" s="42">
        <v>4</v>
      </c>
      <c r="C523" s="42" t="s">
        <v>52</v>
      </c>
    </row>
    <row r="524" spans="2:5" x14ac:dyDescent="0.2">
      <c r="B524" s="46">
        <v>5</v>
      </c>
      <c r="C524" s="46" t="s">
        <v>61</v>
      </c>
    </row>
    <row r="525" spans="2:5" x14ac:dyDescent="0.2">
      <c r="B525" s="42">
        <v>6</v>
      </c>
      <c r="C525" s="42" t="s">
        <v>63</v>
      </c>
    </row>
    <row r="526" spans="2:5" x14ac:dyDescent="0.2">
      <c r="B526" s="46">
        <v>7</v>
      </c>
      <c r="C526" s="46" t="s">
        <v>65</v>
      </c>
    </row>
  </sheetData>
  <autoFilter ref="B490:E490" xr:uid="{00000000-0009-0000-0000-000005000000}"/>
  <mergeCells count="19">
    <mergeCell ref="B2:C2"/>
    <mergeCell ref="B7:D7"/>
    <mergeCell ref="B18:C18"/>
    <mergeCell ref="B31:C31"/>
    <mergeCell ref="B80:C80"/>
    <mergeCell ref="B101:C101"/>
    <mergeCell ref="B175:C175"/>
    <mergeCell ref="B236:C236"/>
    <mergeCell ref="B246:C246"/>
    <mergeCell ref="B257:C257"/>
    <mergeCell ref="B406:C406"/>
    <mergeCell ref="B469:C469"/>
    <mergeCell ref="B488:C488"/>
    <mergeCell ref="B517:C517"/>
    <mergeCell ref="B292:C292"/>
    <mergeCell ref="B307:C307"/>
    <mergeCell ref="B324:C324"/>
    <mergeCell ref="B376:C376"/>
    <mergeCell ref="B391:C391"/>
  </mergeCells>
  <pageMargins left="0.75" right="0.75" top="1" bottom="1" header="0.5" footer="0.5"/>
  <pageSetup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Arkusze</vt:lpstr>
      </vt:variant>
      <vt:variant>
        <vt:i4>6</vt:i4>
      </vt:variant>
    </vt:vector>
  </HeadingPairs>
  <TitlesOfParts>
    <vt:vector size="6" baseType="lpstr">
      <vt:lpstr>Klasyfikacja roczna</vt:lpstr>
      <vt:lpstr>Dodatkowe informacje 1</vt:lpstr>
      <vt:lpstr>Średnia uczniów</vt:lpstr>
      <vt:lpstr>Dodatkowe informacje 2</vt:lpstr>
      <vt:lpstr>Zachowanie</vt:lpstr>
      <vt:lpstr>Informacje o uczniach</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Marian Dudka</cp:lastModifiedBy>
  <dcterms:modified xsi:type="dcterms:W3CDTF">2021-07-14T13:07:46Z</dcterms:modified>
  <cp:category/>
</cp:coreProperties>
</file>