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uczniach'!$B$166:$E$166</definedName>
  </definedNames>
  <calcPr fullCalcOnLoad="1"/>
</workbook>
</file>

<file path=xl/calcChain.xml><?xml version="1.0" encoding="utf-8"?>
<calcChain xmlns="http://schemas.openxmlformats.org/spreadsheetml/2006/main">
  <c r="AC47" i="2" l="1"/>
</calcChain>
</file>

<file path=xl/sharedStrings.xml><?xml version="1.0" encoding="utf-8"?>
<sst xmlns="http://schemas.openxmlformats.org/spreadsheetml/2006/main" count="1092" uniqueCount="238">
  <si>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</si>
  <si>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</si>
  <si>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</si>
  <si>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</si>
  <si>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</si>
  <si>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</si>
  <si>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</si>
  <si>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</si>
  <si>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</si>
  <si>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</si>
  <si>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</si>
  <si>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</si>
  <si>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</si>
  <si>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</si>
  <si>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Muzyka</t>
  </si>
  <si>
    <t>Plastyka</t>
  </si>
  <si>
    <t>Historia</t>
  </si>
  <si>
    <t>Przyroda</t>
  </si>
  <si>
    <t>Matematyka</t>
  </si>
  <si>
    <t>Informatyka</t>
  </si>
  <si>
    <t>Technika</t>
  </si>
  <si>
    <t>Wychowanie fizyczne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</si>
  <si>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</si>
  <si>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</si>
  <si>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</si>
  <si>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</si>
  <si>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</si>
  <si>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</si>
  <si>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</si>
  <si>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</si>
  <si>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</si>
  <si>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</si>
  <si>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</si>
  <si>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</si>
  <si>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</si>
  <si>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Bielak Oliwia Kinga</t>
  </si>
  <si>
    <t>wzorowe</t>
  </si>
  <si>
    <t>u</t>
  </si>
  <si>
    <t>Bober Martyna Agata</t>
  </si>
  <si>
    <t>bardzo dobre</t>
  </si>
  <si>
    <t>Bodziony Magdalena Weronika</t>
  </si>
  <si>
    <t>Citak Joanna Gabriela</t>
  </si>
  <si>
    <t>Dziedzina Jakub Michał</t>
  </si>
  <si>
    <t>Janczak Martyna Magdalena</t>
  </si>
  <si>
    <t>Kulig Monika</t>
  </si>
  <si>
    <t>Lembas Magdalena Barbara</t>
  </si>
  <si>
    <t>Maurek Alicja Maria</t>
  </si>
  <si>
    <t>Miechurski Przemysław Paweł</t>
  </si>
  <si>
    <t>Mos Maksymilian Mateusz</t>
  </si>
  <si>
    <t>Padula Amelia Katarzyna</t>
  </si>
  <si>
    <t>Plata Piotr</t>
  </si>
  <si>
    <t>Podobińska Anita Marta</t>
  </si>
  <si>
    <t>Polakiewicz Dominik</t>
  </si>
  <si>
    <t>Pustułka Szymon Piotr "PusSzy"</t>
  </si>
  <si>
    <t>Rapacz Olivier</t>
  </si>
  <si>
    <t>Szewczyk Szymon Piotr</t>
  </si>
  <si>
    <t>Tokarczyk Łukasz Jan</t>
  </si>
  <si>
    <t>Wajnbrener Oliwia Agnieszka</t>
  </si>
  <si>
    <t>Wyczesany Szymon Kacper</t>
  </si>
  <si>
    <t>Źrołka Oliwia Katarzyna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</si>
  <si>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</si>
  <si>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</si>
  <si>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</si>
  <si>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</si>
  <si>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</si>
  <si>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</si>
  <si>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</si>
  <si>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</si>
  <si>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</si>
  <si>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</si>
  <si>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</si>
  <si>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</si>
  <si>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</si>
  <si>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</si>
  <si>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</si>
  <si>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</si>
  <si>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</si>
  <si>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4b</t>
  </si>
  <si>
    <t>Wychowawca</t>
  </si>
  <si>
    <t>Janczura Andrzej [AJ]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</si>
  <si>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</si>
  <si>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</si>
  <si>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</si>
  <si>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</si>
  <si>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</si>
  <si>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</si>
  <si>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</si>
  <si>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</si>
  <si>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</si>
  <si>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</si>
  <si>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</si>
  <si>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</si>
  <si>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</si>
  <si>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</si>
  <si>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</si>
  <si>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</si>
  <si>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</si>
  <si>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</si>
  <si>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</si>
  <si>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</si>
  <si>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</si>
  <si>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</si>
  <si>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</si>
  <si>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</si>
  <si>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</si>
  <si>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</si>
  <si>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</si>
  <si>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</si>
  <si>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</si>
  <si>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</si>
  <si>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</si>
  <si>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</si>
  <si>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Bielak Oliwia Kinga
Bodziony Magdalena Weronika
Janczak Martyna Magdalena
Kulig Monika
Lembas Magdalena Barbara
Padula Amelia Katarzyna
Szewczyk Szymon Piotr
Tokarczyk Łukasz Jan
Źrołka Oliwia Katarzyna</t>
  </si>
  <si>
    <t>Numer w dzienniku</t>
  </si>
  <si>
    <t>Dane ucznia</t>
  </si>
  <si>
    <t>Średnia</t>
  </si>
  <si>
    <t>Dodatkowe informacje dla oddziału 4b w roku szkolnym 2020/2021</t>
  </si>
  <si>
    <t>Dane podstawowe</t>
  </si>
  <si>
    <t>Wychowawca: Janczura Andrzej [AJ]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</si>
  <si>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</si>
  <si>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</si>
  <si>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</si>
  <si>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</si>
  <si>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</si>
  <si>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</si>
  <si>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</si>
  <si>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</si>
  <si>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</si>
  <si>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</si>
  <si>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</si>
  <si>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</si>
  <si>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</si>
  <si>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</si>
  <si>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</si>
  <si>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</si>
  <si>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</si>
  <si>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</si>
  <si>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</si>
  <si>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</si>
  <si>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</si>
  <si>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</si>
  <si>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</si>
  <si>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</si>
  <si>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</si>
  <si>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</si>
  <si>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</si>
  <si>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</si>
  <si>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</si>
  <si>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</si>
  <si>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</si>
  <si>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</si>
  <si>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</si>
  <si>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</si>
  <si>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</si>
  <si>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</si>
  <si>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</si>
  <si>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</si>
  <si>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</si>
  <si>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</si>
  <si>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</si>
  <si>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</si>
  <si>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</si>
  <si>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</si>
  <si>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</si>
  <si>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</si>
  <si>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</si>
  <si>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</si>
  <si>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</si>
  <si>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</si>
  <si>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</si>
  <si>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08.12.2020 - 08.12.2020</t>
  </si>
  <si>
    <t>02.02.2021 - 02.02.2021</t>
  </si>
  <si>
    <t>09.02.2021 - 09.02.2021</t>
  </si>
  <si>
    <t>13.04.2021 - 13.04.2021</t>
  </si>
  <si>
    <t>08.06.2021 - 08.06.2021</t>
  </si>
  <si>
    <t>22.10.2020 - 22.10.2020</t>
  </si>
  <si>
    <t>15.12.2020 - 15.12.2020</t>
  </si>
  <si>
    <t>08.02.2021 - 08.02.2021</t>
  </si>
  <si>
    <t>08.03.2021 - 08.03.2021</t>
  </si>
  <si>
    <t>29.03.2021 - 29.03.2021</t>
  </si>
  <si>
    <t>08.04.2021 - 08.04.2021</t>
  </si>
  <si>
    <t>20.04.2021 - 20.04.2021</t>
  </si>
  <si>
    <t>27.04.2021 - 27.04.2021</t>
  </si>
  <si>
    <t>11.05.2021 - 11.05.2021</t>
  </si>
  <si>
    <t>12.05.2021 - 12.05.2021</t>
  </si>
  <si>
    <t>24.05.2021 - 24.05.2021</t>
  </si>
  <si>
    <t>07.06.2021 - 07.06.2021</t>
  </si>
  <si>
    <t>09.06.2021 - 09.06.2021</t>
  </si>
  <si>
    <t>10.06.2021 - 10.06.2021</t>
  </si>
  <si>
    <t>11.06.2021 - 11.06.2021</t>
  </si>
  <si>
    <t>14.06.2021 - 14.06.2021</t>
  </si>
  <si>
    <t>16.06.2021 - 16.06.2021</t>
  </si>
  <si>
    <t>Uczniowie zwolnieni z zajęć - religia</t>
  </si>
  <si>
    <t>22.04.2021 - 22.04.2021</t>
  </si>
  <si>
    <t>30.04.2021 - 30.04.2021</t>
  </si>
  <si>
    <t>Uczniowie zwolnieni z zajęć - język polski</t>
  </si>
  <si>
    <t>12.10.2020 - 12.10.2020</t>
  </si>
  <si>
    <t>06.11.2020 - 06.11.2020</t>
  </si>
  <si>
    <t>22.03.2021 - 22.03.2021</t>
  </si>
  <si>
    <t>25.03.2021 - 25.03.2021</t>
  </si>
  <si>
    <t>10.05.2021 - 10.05.2021</t>
  </si>
  <si>
    <t>Uczniowie zwolnieni z zajęć - język angielski</t>
  </si>
  <si>
    <t>06.05.2021 - 06.05.2021</t>
  </si>
  <si>
    <t>Uczniowie zwolnieni z zajęć - muzyka</t>
  </si>
  <si>
    <t>13.10.2020 - 13.10.2020</t>
  </si>
  <si>
    <t>Uczniowie zwolnieni z zajęć - historia</t>
  </si>
  <si>
    <t>10.02.2021 - 10.02.2021</t>
  </si>
  <si>
    <t>Uczniowie zwolnieni z zajęć - przyroda</t>
  </si>
  <si>
    <t>04.11.2020 - 04.11.2020</t>
  </si>
  <si>
    <t>24.11.2020 - 24.11.2020</t>
  </si>
  <si>
    <t>02.03.2021 - 02.03.2021</t>
  </si>
  <si>
    <t>07.04.2021 - 07.04.2021</t>
  </si>
  <si>
    <t>Uczniowie zwolnieni z zajęć - matematyka</t>
  </si>
  <si>
    <t>26.10.2020 - 26.10.2020</t>
  </si>
  <si>
    <t>16.11.2020 - 16.11.2020</t>
  </si>
  <si>
    <t>30.11.2020 - 30.11.2020</t>
  </si>
  <si>
    <t>09.12.2020 - 09.12.2020</t>
  </si>
  <si>
    <t>10.12.2020 - 10.12.2020</t>
  </si>
  <si>
    <t>27.01.2021 - 27.01.2021</t>
  </si>
  <si>
    <t>28.01.2021 - 28.01.2021</t>
  </si>
  <si>
    <t>04.02.2021 - 04.02.2021</t>
  </si>
  <si>
    <t>03.03.2021 - 03.03.2021</t>
  </si>
  <si>
    <t>23.03.2021 - 23.03.2021</t>
  </si>
  <si>
    <t>04.05.2021 - 04.05.2021</t>
  </si>
  <si>
    <t>13.05.2021 - 13.05.2021</t>
  </si>
  <si>
    <t>Uczniowie zwolnieni z zajęć - informatyka</t>
  </si>
  <si>
    <t>17.12.2020 - 17.12.2020</t>
  </si>
  <si>
    <t>25.02.2021 - 25.02.2021</t>
  </si>
  <si>
    <t>Uczniowie zwolnieni z zajęć - technika</t>
  </si>
  <si>
    <t>27.10.2020 - 27.10.2020</t>
  </si>
  <si>
    <t>Uczniowie zwolnieni z zajęć - wychowanie fizyczne</t>
  </si>
  <si>
    <t>11.12.2020 - 11.12.2020</t>
  </si>
  <si>
    <t>12.04.2021 - 12.04.2021</t>
  </si>
  <si>
    <t>Adnotacja o poziomie nauczania języka obcego nowożytnego uczniów</t>
  </si>
  <si>
    <t>Przedmiot</t>
  </si>
  <si>
    <t>Adnotacja</t>
  </si>
  <si>
    <t>II.1.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</si>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</sst>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bb234c7-b2f7-4d3e-a8dd-d9e37c7b12e3}">
  <dimension ref="B2:AJ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6" width="2.85714285714286" customWidth="1"/>
    <col min="17" max="25" width="3.57142857142857" customWidth="1"/>
    <col min="26" max="29" width="5.71428571428571" customWidth="1"/>
    <col min="30" max="33" width="6.42857142857143" customWidth="1"/>
    <col min="35" max="35" width="8.57142857142857" customWidth="1"/>
    <col min="36" max="36" width="42.8571428571429" customWidth="1"/>
  </cols>
  <sheetData>
    <row r="2" spans="2:33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7" t="s">
        <v>4</v>
      </c>
      <c r="R2" s="10"/>
      <c r="S2" s="10"/>
      <c r="T2" s="10"/>
      <c r="U2" s="10"/>
      <c r="V2" s="10"/>
      <c r="W2" s="10"/>
      <c r="X2" s="10"/>
      <c r="Y2" s="11"/>
      <c r="Z2" s="7" t="s">
        <v>5</v>
      </c>
      <c r="AA2" s="8"/>
      <c r="AB2" s="9"/>
      <c r="AC2" s="1" t="s">
        <v>6</v>
      </c>
      <c r="AD2" s="1" t="s">
        <v>7</v>
      </c>
      <c r="AE2" s="1" t="s">
        <v>8</v>
      </c>
      <c r="AF2" s="1" t="s">
        <v>9</v>
      </c>
      <c r="AG2" s="1" t="s">
        <v>10</v>
      </c>
    </row>
    <row r="3" spans="2:33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2" t="s">
        <v>22</v>
      </c>
      <c r="Q3" s="24" t="s">
        <v>23</v>
      </c>
      <c r="R3" s="25" t="s">
        <v>24</v>
      </c>
      <c r="S3" s="25" t="s">
        <v>25</v>
      </c>
      <c r="T3" s="25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7" t="s">
        <v>31</v>
      </c>
      <c r="Z3" s="13"/>
      <c r="AA3" s="12"/>
      <c r="AB3" s="3"/>
      <c r="AC3" s="4"/>
      <c r="AD3" s="4"/>
      <c r="AE3" s="4"/>
      <c r="AF3" s="4"/>
      <c r="AG3" s="4"/>
    </row>
    <row r="4" spans="2:33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3"/>
      <c r="Q4" s="18"/>
      <c r="R4" s="21"/>
      <c r="S4" s="21"/>
      <c r="T4" s="21"/>
      <c r="U4" s="21"/>
      <c r="V4" s="21"/>
      <c r="W4" s="21"/>
      <c r="X4" s="21"/>
      <c r="Y4" s="23"/>
      <c r="Z4" s="1" t="s">
        <v>32</v>
      </c>
      <c r="AA4" s="1" t="s">
        <v>33</v>
      </c>
      <c r="AB4" s="1" t="s">
        <v>34</v>
      </c>
      <c r="AC4" s="5"/>
      <c r="AD4" s="5"/>
      <c r="AE4" s="5"/>
      <c r="AF4" s="5"/>
      <c r="AG4" s="5"/>
    </row>
    <row r="5" spans="2:36" ht="12.75">
      <c r="B5" s="29">
        <v>1</v>
      </c>
      <c r="C5" s="30" t="s">
        <v>35</v>
      </c>
      <c r="D5" s="29" t="s">
        <v>36</v>
      </c>
      <c r="E5" s="31">
        <v>6</v>
      </c>
      <c r="F5" s="32">
        <v>3</v>
      </c>
      <c r="G5" s="32">
        <v>4</v>
      </c>
      <c r="H5" s="32">
        <v>6</v>
      </c>
      <c r="I5" s="32">
        <v>5</v>
      </c>
      <c r="J5" s="32">
        <v>5</v>
      </c>
      <c r="K5" s="32">
        <v>5</v>
      </c>
      <c r="L5" s="32">
        <v>3</v>
      </c>
      <c r="M5" s="32">
        <v>5</v>
      </c>
      <c r="N5" s="32">
        <v>5</v>
      </c>
      <c r="O5" s="32">
        <v>5</v>
      </c>
      <c r="P5" s="33" t="s">
        <v>37</v>
      </c>
      <c r="Q5" s="34">
        <v>2</v>
      </c>
      <c r="R5" s="35">
        <v>6</v>
      </c>
      <c r="S5" s="35">
        <v>1</v>
      </c>
      <c r="T5" s="35">
        <v>2</v>
      </c>
      <c r="U5" s="35"/>
      <c r="V5" s="35"/>
      <c r="W5" s="35"/>
      <c r="X5" s="35"/>
      <c r="Y5" s="36">
        <v>1</v>
      </c>
      <c r="Z5" s="31">
        <v>41</v>
      </c>
      <c r="AA5" s="32">
        <v>0</v>
      </c>
      <c r="AB5" s="36">
        <f>SUM(Z5:AA5)</f>
      </c>
      <c r="AC5" s="29">
        <v>0</v>
      </c>
      <c r="AD5" s="37">
        <v>98.870000000000005</v>
      </c>
      <c r="AE5" s="37">
        <v>92.370000000000005</v>
      </c>
      <c r="AF5" s="37">
        <v>95.519999999999996</v>
      </c>
      <c r="AG5" s="38">
        <v>4.7300000000000004</v>
      </c>
      <c r="AI5" s="47" t="s">
        <v>66</v>
      </c>
      <c r="AJ5" s="47" t="s">
        <v>67</v>
      </c>
    </row>
    <row r="6" spans="2:36" ht="12.75">
      <c r="B6" s="39">
        <v>2</v>
      </c>
      <c r="C6" s="41" t="s">
        <v>38</v>
      </c>
      <c r="D6" s="39" t="s">
        <v>39</v>
      </c>
      <c r="E6" s="42">
        <v>6</v>
      </c>
      <c r="F6" s="43">
        <v>4</v>
      </c>
      <c r="G6" s="43">
        <v>4</v>
      </c>
      <c r="H6" s="43">
        <v>5</v>
      </c>
      <c r="I6" s="43">
        <v>5</v>
      </c>
      <c r="J6" s="43">
        <v>4</v>
      </c>
      <c r="K6" s="43">
        <v>4</v>
      </c>
      <c r="L6" s="43">
        <v>4</v>
      </c>
      <c r="M6" s="43">
        <v>4</v>
      </c>
      <c r="N6" s="43">
        <v>5</v>
      </c>
      <c r="O6" s="43">
        <v>5</v>
      </c>
      <c r="P6" s="45" t="s">
        <v>37</v>
      </c>
      <c r="Q6" s="46">
        <v>1</v>
      </c>
      <c r="R6" s="47">
        <v>4</v>
      </c>
      <c r="S6" s="47">
        <v>6</v>
      </c>
      <c r="T6" s="47"/>
      <c r="U6" s="47"/>
      <c r="V6" s="47"/>
      <c r="W6" s="47"/>
      <c r="X6" s="47"/>
      <c r="Y6" s="48">
        <v>1</v>
      </c>
      <c r="Z6" s="42">
        <v>46</v>
      </c>
      <c r="AA6" s="43">
        <v>3</v>
      </c>
      <c r="AB6" s="48">
        <f>SUM(Z6:AA6)</f>
      </c>
      <c r="AC6" s="39">
        <v>0</v>
      </c>
      <c r="AD6" s="49">
        <v>95.269999999999996</v>
      </c>
      <c r="AE6" s="49">
        <v>94.069999999999993</v>
      </c>
      <c r="AF6" s="49">
        <v>94.650000000000006</v>
      </c>
      <c r="AG6" s="50">
        <v>4.5499999999999998</v>
      </c>
      <c r="AI6" s="43" t="s">
        <v>60</v>
      </c>
      <c r="AJ6" s="43" t="s">
        <v>68</v>
      </c>
    </row>
    <row r="7" spans="2:36" ht="12.75">
      <c r="B7" s="39">
        <v>3</v>
      </c>
      <c r="C7" s="41" t="s">
        <v>40</v>
      </c>
      <c r="D7" s="39" t="s">
        <v>36</v>
      </c>
      <c r="E7" s="42">
        <v>6</v>
      </c>
      <c r="F7" s="43">
        <v>5</v>
      </c>
      <c r="G7" s="43">
        <v>5</v>
      </c>
      <c r="H7" s="43">
        <v>5</v>
      </c>
      <c r="I7" s="43">
        <v>5</v>
      </c>
      <c r="J7" s="43">
        <v>5</v>
      </c>
      <c r="K7" s="43">
        <v>5</v>
      </c>
      <c r="L7" s="43">
        <v>4</v>
      </c>
      <c r="M7" s="43">
        <v>5</v>
      </c>
      <c r="N7" s="43">
        <v>5</v>
      </c>
      <c r="O7" s="43">
        <v>5</v>
      </c>
      <c r="P7" s="45" t="s">
        <v>37</v>
      </c>
      <c r="Q7" s="46">
        <v>1</v>
      </c>
      <c r="R7" s="47">
        <v>9</v>
      </c>
      <c r="S7" s="47">
        <v>1</v>
      </c>
      <c r="T7" s="47"/>
      <c r="U7" s="47"/>
      <c r="V7" s="47"/>
      <c r="W7" s="47"/>
      <c r="X7" s="47"/>
      <c r="Y7" s="48">
        <v>1</v>
      </c>
      <c r="Z7" s="42">
        <v>32</v>
      </c>
      <c r="AA7" s="43">
        <v>0</v>
      </c>
      <c r="AB7" s="48">
        <f>SUM(Z7:AA7)</f>
      </c>
      <c r="AC7" s="39">
        <v>0</v>
      </c>
      <c r="AD7" s="49">
        <v>92.780000000000001</v>
      </c>
      <c r="AE7" s="49">
        <v>100</v>
      </c>
      <c r="AF7" s="49">
        <v>96.5</v>
      </c>
      <c r="AG7" s="50">
        <v>5</v>
      </c>
      <c r="AI7" s="79" t="s">
        <v>60</v>
      </c>
      <c r="AJ7" s="43" t="s">
        <v>69</v>
      </c>
    </row>
    <row r="8" spans="2:36" ht="12.75">
      <c r="B8" s="39">
        <v>4</v>
      </c>
      <c r="C8" s="41" t="s">
        <v>41</v>
      </c>
      <c r="D8" s="39" t="s">
        <v>39</v>
      </c>
      <c r="E8" s="42">
        <v>5</v>
      </c>
      <c r="F8" s="43">
        <v>4</v>
      </c>
      <c r="G8" s="43">
        <v>4</v>
      </c>
      <c r="H8" s="43">
        <v>5</v>
      </c>
      <c r="I8" s="43">
        <v>5</v>
      </c>
      <c r="J8" s="43">
        <v>5</v>
      </c>
      <c r="K8" s="43">
        <v>5</v>
      </c>
      <c r="L8" s="43">
        <v>4</v>
      </c>
      <c r="M8" s="43">
        <v>4</v>
      </c>
      <c r="N8" s="43">
        <v>5</v>
      </c>
      <c r="O8" s="43">
        <v>5</v>
      </c>
      <c r="P8" s="45" t="s">
        <v>37</v>
      </c>
      <c r="Q8" s="46"/>
      <c r="R8" s="47">
        <v>7</v>
      </c>
      <c r="S8" s="47">
        <v>4</v>
      </c>
      <c r="T8" s="47"/>
      <c r="U8" s="47"/>
      <c r="V8" s="47"/>
      <c r="W8" s="47"/>
      <c r="X8" s="47"/>
      <c r="Y8" s="48">
        <v>1</v>
      </c>
      <c r="Z8" s="42">
        <v>37</v>
      </c>
      <c r="AA8" s="43">
        <v>1</v>
      </c>
      <c r="AB8" s="48">
        <f>SUM(Z8:AA8)</f>
      </c>
      <c r="AC8" s="39">
        <v>0</v>
      </c>
      <c r="AD8" s="49">
        <v>91.890000000000001</v>
      </c>
      <c r="AE8" s="49">
        <v>99.579999999999998</v>
      </c>
      <c r="AF8" s="49">
        <v>95.849999999999994</v>
      </c>
      <c r="AG8" s="50">
        <v>4.6399999999999997</v>
      </c>
      <c r="AI8" s="80" t="s">
        <v>60</v>
      </c>
      <c r="AJ8" s="43" t="s">
        <v>70</v>
      </c>
    </row>
    <row r="9" spans="2:36" ht="12.75">
      <c r="B9" s="39">
        <v>5</v>
      </c>
      <c r="C9" s="41" t="s">
        <v>42</v>
      </c>
      <c r="D9" s="39" t="s">
        <v>39</v>
      </c>
      <c r="E9" s="42">
        <v>6</v>
      </c>
      <c r="F9" s="43">
        <v>5</v>
      </c>
      <c r="G9" s="43">
        <v>4</v>
      </c>
      <c r="H9" s="43">
        <v>5</v>
      </c>
      <c r="I9" s="43">
        <v>5</v>
      </c>
      <c r="J9" s="43">
        <v>5</v>
      </c>
      <c r="K9" s="43">
        <v>5</v>
      </c>
      <c r="L9" s="43">
        <v>4</v>
      </c>
      <c r="M9" s="43">
        <v>5</v>
      </c>
      <c r="N9" s="43">
        <v>5</v>
      </c>
      <c r="O9" s="43">
        <v>6</v>
      </c>
      <c r="P9" s="45" t="s">
        <v>37</v>
      </c>
      <c r="Q9" s="46">
        <v>2</v>
      </c>
      <c r="R9" s="47">
        <v>7</v>
      </c>
      <c r="S9" s="47">
        <v>2</v>
      </c>
      <c r="T9" s="47"/>
      <c r="U9" s="47"/>
      <c r="V9" s="47"/>
      <c r="W9" s="47"/>
      <c r="X9" s="47"/>
      <c r="Y9" s="48">
        <v>1</v>
      </c>
      <c r="Z9" s="42">
        <v>35</v>
      </c>
      <c r="AA9" s="43">
        <v>1</v>
      </c>
      <c r="AB9" s="48">
        <f>SUM(Z9:AA9)</f>
      </c>
      <c r="AC9" s="39">
        <v>11</v>
      </c>
      <c r="AD9" s="49">
        <v>92.810000000000002</v>
      </c>
      <c r="AE9" s="49">
        <v>99.150000000000006</v>
      </c>
      <c r="AF9" s="49">
        <v>96.069999999999993</v>
      </c>
      <c r="AG9" s="50">
        <v>5</v>
      </c>
      <c r="AI9" s="81" t="s">
        <v>60</v>
      </c>
      <c r="AJ9" s="43" t="s">
        <v>71</v>
      </c>
    </row>
    <row r="10" spans="2:36" ht="12.75">
      <c r="B10" s="39">
        <v>6</v>
      </c>
      <c r="C10" s="41" t="s">
        <v>43</v>
      </c>
      <c r="D10" s="39" t="s">
        <v>36</v>
      </c>
      <c r="E10" s="42">
        <v>6</v>
      </c>
      <c r="F10" s="43">
        <v>5</v>
      </c>
      <c r="G10" s="43">
        <v>5</v>
      </c>
      <c r="H10" s="43">
        <v>5</v>
      </c>
      <c r="I10" s="43">
        <v>5</v>
      </c>
      <c r="J10" s="43">
        <v>5</v>
      </c>
      <c r="K10" s="43">
        <v>5</v>
      </c>
      <c r="L10" s="43">
        <v>5</v>
      </c>
      <c r="M10" s="43">
        <v>5</v>
      </c>
      <c r="N10" s="43">
        <v>5</v>
      </c>
      <c r="O10" s="43">
        <v>5</v>
      </c>
      <c r="P10" s="45" t="s">
        <v>37</v>
      </c>
      <c r="Q10" s="46">
        <v>1</v>
      </c>
      <c r="R10" s="47">
        <v>10</v>
      </c>
      <c r="S10" s="47"/>
      <c r="T10" s="47"/>
      <c r="U10" s="47"/>
      <c r="V10" s="47"/>
      <c r="W10" s="47"/>
      <c r="X10" s="47"/>
      <c r="Y10" s="48">
        <v>1</v>
      </c>
      <c r="Z10" s="42">
        <v>55</v>
      </c>
      <c r="AA10" s="43">
        <v>2</v>
      </c>
      <c r="AB10" s="48">
        <f>SUM(Z10:AA10)</f>
      </c>
      <c r="AC10" s="39">
        <v>0</v>
      </c>
      <c r="AD10" s="49">
        <v>93.469999999999999</v>
      </c>
      <c r="AE10" s="49">
        <v>94.069999999999993</v>
      </c>
      <c r="AF10" s="49">
        <v>93.780000000000001</v>
      </c>
      <c r="AG10" s="50">
        <v>5.0899999999999999</v>
      </c>
      <c r="AI10" s="82" t="s">
        <v>60</v>
      </c>
      <c r="AJ10" s="43" t="s">
        <v>72</v>
      </c>
    </row>
    <row r="11" spans="2:36" ht="12.75">
      <c r="B11" s="39">
        <v>7</v>
      </c>
      <c r="C11" s="41" t="s">
        <v>44</v>
      </c>
      <c r="D11" s="39" t="s">
        <v>36</v>
      </c>
      <c r="E11" s="42">
        <v>6</v>
      </c>
      <c r="F11" s="43">
        <v>5</v>
      </c>
      <c r="G11" s="43">
        <v>5</v>
      </c>
      <c r="H11" s="43">
        <v>5</v>
      </c>
      <c r="I11" s="43">
        <v>5</v>
      </c>
      <c r="J11" s="43">
        <v>5</v>
      </c>
      <c r="K11" s="43">
        <v>5</v>
      </c>
      <c r="L11" s="43">
        <v>5</v>
      </c>
      <c r="M11" s="43">
        <v>5</v>
      </c>
      <c r="N11" s="43">
        <v>5</v>
      </c>
      <c r="O11" s="43">
        <v>5</v>
      </c>
      <c r="P11" s="45" t="s">
        <v>37</v>
      </c>
      <c r="Q11" s="46">
        <v>1</v>
      </c>
      <c r="R11" s="47">
        <v>10</v>
      </c>
      <c r="S11" s="47"/>
      <c r="T11" s="47"/>
      <c r="U11" s="47"/>
      <c r="V11" s="47"/>
      <c r="W11" s="47"/>
      <c r="X11" s="47"/>
      <c r="Y11" s="48">
        <v>1</v>
      </c>
      <c r="Z11" s="42">
        <v>10</v>
      </c>
      <c r="AA11" s="43">
        <v>0</v>
      </c>
      <c r="AB11" s="48">
        <f>SUM(Z11:AA11)</f>
      </c>
      <c r="AC11" s="39">
        <v>0</v>
      </c>
      <c r="AD11" s="49">
        <v>97.75</v>
      </c>
      <c r="AE11" s="49">
        <v>100</v>
      </c>
      <c r="AF11" s="49">
        <v>98.909999999999997</v>
      </c>
      <c r="AG11" s="50">
        <v>5.0899999999999999</v>
      </c>
      <c r="AI11" s="83" t="s">
        <v>60</v>
      </c>
      <c r="AJ11" s="43" t="s">
        <v>73</v>
      </c>
    </row>
    <row r="12" spans="2:36" ht="12.75">
      <c r="B12" s="39">
        <v>8</v>
      </c>
      <c r="C12" s="41" t="s">
        <v>45</v>
      </c>
      <c r="D12" s="39" t="s">
        <v>36</v>
      </c>
      <c r="E12" s="42">
        <v>5</v>
      </c>
      <c r="F12" s="43">
        <v>4</v>
      </c>
      <c r="G12" s="43">
        <v>4</v>
      </c>
      <c r="H12" s="43">
        <v>5</v>
      </c>
      <c r="I12" s="43">
        <v>5</v>
      </c>
      <c r="J12" s="43">
        <v>5</v>
      </c>
      <c r="K12" s="43">
        <v>5</v>
      </c>
      <c r="L12" s="43">
        <v>3</v>
      </c>
      <c r="M12" s="43">
        <v>5</v>
      </c>
      <c r="N12" s="43">
        <v>5</v>
      </c>
      <c r="O12" s="43">
        <v>5</v>
      </c>
      <c r="P12" s="45" t="s">
        <v>37</v>
      </c>
      <c r="Q12" s="46"/>
      <c r="R12" s="47">
        <v>8</v>
      </c>
      <c r="S12" s="47">
        <v>2</v>
      </c>
      <c r="T12" s="47">
        <v>1</v>
      </c>
      <c r="U12" s="47"/>
      <c r="V12" s="47"/>
      <c r="W12" s="47"/>
      <c r="X12" s="47"/>
      <c r="Y12" s="48">
        <v>1</v>
      </c>
      <c r="Z12" s="42">
        <v>15</v>
      </c>
      <c r="AA12" s="43">
        <v>10</v>
      </c>
      <c r="AB12" s="48">
        <f>SUM(Z12:AA12)</f>
      </c>
      <c r="AC12" s="39">
        <v>1</v>
      </c>
      <c r="AD12" s="49">
        <v>98.870000000000005</v>
      </c>
      <c r="AE12" s="49">
        <v>95.760000000000005</v>
      </c>
      <c r="AF12" s="49">
        <v>97.269999999999996</v>
      </c>
      <c r="AG12" s="50">
        <v>4.6399999999999997</v>
      </c>
      <c r="AI12" s="84" t="s">
        <v>60</v>
      </c>
      <c r="AJ12" s="43" t="s">
        <v>74</v>
      </c>
    </row>
    <row r="13" spans="2:33" ht="12.75">
      <c r="B13" s="39">
        <v>9</v>
      </c>
      <c r="C13" s="41" t="s">
        <v>46</v>
      </c>
      <c r="D13" s="39" t="s">
        <v>39</v>
      </c>
      <c r="E13" s="42">
        <v>6</v>
      </c>
      <c r="F13" s="43">
        <v>3</v>
      </c>
      <c r="G13" s="43">
        <v>4</v>
      </c>
      <c r="H13" s="43">
        <v>4</v>
      </c>
      <c r="I13" s="43">
        <v>5</v>
      </c>
      <c r="J13" s="43">
        <v>4</v>
      </c>
      <c r="K13" s="43">
        <v>3</v>
      </c>
      <c r="L13" s="43">
        <v>4</v>
      </c>
      <c r="M13" s="43">
        <v>4</v>
      </c>
      <c r="N13" s="43">
        <v>4</v>
      </c>
      <c r="O13" s="43">
        <v>6</v>
      </c>
      <c r="P13" s="45" t="s">
        <v>37</v>
      </c>
      <c r="Q13" s="46">
        <v>2</v>
      </c>
      <c r="R13" s="47">
        <v>1</v>
      </c>
      <c r="S13" s="47">
        <v>6</v>
      </c>
      <c r="T13" s="47">
        <v>2</v>
      </c>
      <c r="U13" s="47"/>
      <c r="V13" s="47"/>
      <c r="W13" s="47"/>
      <c r="X13" s="47"/>
      <c r="Y13" s="48">
        <v>1</v>
      </c>
      <c r="Z13" s="42">
        <v>36</v>
      </c>
      <c r="AA13" s="43">
        <v>9</v>
      </c>
      <c r="AB13" s="48">
        <f>SUM(Z13:AA13)</f>
      </c>
      <c r="AC13" s="39">
        <v>24</v>
      </c>
      <c r="AD13" s="49">
        <v>97.069999999999993</v>
      </c>
      <c r="AE13" s="49">
        <v>93.150000000000006</v>
      </c>
      <c r="AF13" s="49">
        <v>95.060000000000002</v>
      </c>
      <c r="AG13" s="50">
        <v>4.2699999999999996</v>
      </c>
    </row>
    <row r="14" spans="2:33" ht="12.75">
      <c r="B14" s="39">
        <v>10</v>
      </c>
      <c r="C14" s="41" t="s">
        <v>47</v>
      </c>
      <c r="D14" s="39" t="s">
        <v>39</v>
      </c>
      <c r="E14" s="42">
        <v>5</v>
      </c>
      <c r="F14" s="43">
        <v>3</v>
      </c>
      <c r="G14" s="43">
        <v>4</v>
      </c>
      <c r="H14" s="43">
        <v>4</v>
      </c>
      <c r="I14" s="43">
        <v>4</v>
      </c>
      <c r="J14" s="43">
        <v>3</v>
      </c>
      <c r="K14" s="43">
        <v>4</v>
      </c>
      <c r="L14" s="43">
        <v>4</v>
      </c>
      <c r="M14" s="43">
        <v>4</v>
      </c>
      <c r="N14" s="43">
        <v>3</v>
      </c>
      <c r="O14" s="43">
        <v>5</v>
      </c>
      <c r="P14" s="45" t="s">
        <v>37</v>
      </c>
      <c r="Q14" s="46"/>
      <c r="R14" s="47">
        <v>2</v>
      </c>
      <c r="S14" s="47">
        <v>6</v>
      </c>
      <c r="T14" s="47">
        <v>3</v>
      </c>
      <c r="U14" s="47"/>
      <c r="V14" s="47"/>
      <c r="W14" s="47"/>
      <c r="X14" s="47"/>
      <c r="Y14" s="48">
        <v>1</v>
      </c>
      <c r="Z14" s="42">
        <v>9</v>
      </c>
      <c r="AA14" s="43">
        <v>3</v>
      </c>
      <c r="AB14" s="48">
        <f>SUM(Z14:AA14)</f>
      </c>
      <c r="AC14" s="39">
        <v>4</v>
      </c>
      <c r="AD14" s="49">
        <v>99.319999999999993</v>
      </c>
      <c r="AE14" s="49">
        <v>98.090000000000003</v>
      </c>
      <c r="AF14" s="49">
        <v>98.689999999999998</v>
      </c>
      <c r="AG14" s="50">
        <v>3.9100000000000001</v>
      </c>
    </row>
    <row r="15" spans="2:33" ht="12.75">
      <c r="B15" s="39">
        <v>11</v>
      </c>
      <c r="C15" s="41" t="s">
        <v>48</v>
      </c>
      <c r="D15" s="39" t="s">
        <v>39</v>
      </c>
      <c r="E15" s="42">
        <v>6</v>
      </c>
      <c r="F15" s="43">
        <v>4</v>
      </c>
      <c r="G15" s="43">
        <v>4</v>
      </c>
      <c r="H15" s="43">
        <v>5</v>
      </c>
      <c r="I15" s="43">
        <v>5</v>
      </c>
      <c r="J15" s="43">
        <v>4</v>
      </c>
      <c r="K15" s="43">
        <v>5</v>
      </c>
      <c r="L15" s="43">
        <v>4</v>
      </c>
      <c r="M15" s="43">
        <v>5</v>
      </c>
      <c r="N15" s="43">
        <v>4</v>
      </c>
      <c r="O15" s="43">
        <v>6</v>
      </c>
      <c r="P15" s="45" t="s">
        <v>37</v>
      </c>
      <c r="Q15" s="46">
        <v>2</v>
      </c>
      <c r="R15" s="47">
        <v>4</v>
      </c>
      <c r="S15" s="47">
        <v>5</v>
      </c>
      <c r="T15" s="47"/>
      <c r="U15" s="47"/>
      <c r="V15" s="47"/>
      <c r="W15" s="47"/>
      <c r="X15" s="47"/>
      <c r="Y15" s="48">
        <v>1</v>
      </c>
      <c r="Z15" s="42">
        <v>0</v>
      </c>
      <c r="AA15" s="43">
        <v>0</v>
      </c>
      <c r="AB15" s="48">
        <f>SUM(Z15:AA15)</f>
      </c>
      <c r="AC15" s="39">
        <v>1</v>
      </c>
      <c r="AD15" s="49">
        <v>100</v>
      </c>
      <c r="AE15" s="49">
        <v>100</v>
      </c>
      <c r="AF15" s="49">
        <v>100</v>
      </c>
      <c r="AG15" s="50">
        <v>4.7300000000000004</v>
      </c>
    </row>
    <row r="16" spans="2:33" ht="12.75">
      <c r="B16" s="39">
        <v>12</v>
      </c>
      <c r="C16" s="41" t="s">
        <v>49</v>
      </c>
      <c r="D16" s="39" t="s">
        <v>36</v>
      </c>
      <c r="E16" s="42">
        <v>6</v>
      </c>
      <c r="F16" s="43">
        <v>3</v>
      </c>
      <c r="G16" s="43">
        <v>5</v>
      </c>
      <c r="H16" s="43">
        <v>5</v>
      </c>
      <c r="I16" s="43">
        <v>5</v>
      </c>
      <c r="J16" s="43">
        <v>4</v>
      </c>
      <c r="K16" s="43">
        <v>5</v>
      </c>
      <c r="L16" s="43">
        <v>4</v>
      </c>
      <c r="M16" s="43">
        <v>5</v>
      </c>
      <c r="N16" s="43">
        <v>5</v>
      </c>
      <c r="O16" s="43">
        <v>5</v>
      </c>
      <c r="P16" s="45" t="s">
        <v>37</v>
      </c>
      <c r="Q16" s="46">
        <v>1</v>
      </c>
      <c r="R16" s="47">
        <v>7</v>
      </c>
      <c r="S16" s="47">
        <v>2</v>
      </c>
      <c r="T16" s="47">
        <v>1</v>
      </c>
      <c r="U16" s="47"/>
      <c r="V16" s="47"/>
      <c r="W16" s="47"/>
      <c r="X16" s="47"/>
      <c r="Y16" s="48">
        <v>1</v>
      </c>
      <c r="Z16" s="42">
        <v>25</v>
      </c>
      <c r="AA16" s="43">
        <v>0</v>
      </c>
      <c r="AB16" s="48">
        <f>SUM(Z16:AA16)</f>
      </c>
      <c r="AC16" s="39">
        <v>1</v>
      </c>
      <c r="AD16" s="49">
        <v>95.950000000000003</v>
      </c>
      <c r="AE16" s="49">
        <v>98.519999999999996</v>
      </c>
      <c r="AF16" s="49">
        <v>97.269999999999996</v>
      </c>
      <c r="AG16" s="50">
        <v>4.7300000000000004</v>
      </c>
    </row>
    <row r="17" spans="2:33" ht="12.75">
      <c r="B17" s="39">
        <v>13</v>
      </c>
      <c r="C17" s="41" t="s">
        <v>50</v>
      </c>
      <c r="D17" s="39" t="s">
        <v>39</v>
      </c>
      <c r="E17" s="42">
        <v>6</v>
      </c>
      <c r="F17" s="43">
        <v>5</v>
      </c>
      <c r="G17" s="43">
        <v>5</v>
      </c>
      <c r="H17" s="43">
        <v>5</v>
      </c>
      <c r="I17" s="43">
        <v>5</v>
      </c>
      <c r="J17" s="43">
        <v>5</v>
      </c>
      <c r="K17" s="43">
        <v>5</v>
      </c>
      <c r="L17" s="43">
        <v>5</v>
      </c>
      <c r="M17" s="43">
        <v>5</v>
      </c>
      <c r="N17" s="43">
        <v>5</v>
      </c>
      <c r="O17" s="43">
        <v>6</v>
      </c>
      <c r="P17" s="45" t="s">
        <v>37</v>
      </c>
      <c r="Q17" s="46">
        <v>2</v>
      </c>
      <c r="R17" s="47">
        <v>9</v>
      </c>
      <c r="S17" s="47"/>
      <c r="T17" s="47"/>
      <c r="U17" s="47"/>
      <c r="V17" s="47"/>
      <c r="W17" s="47"/>
      <c r="X17" s="47"/>
      <c r="Y17" s="48">
        <v>1</v>
      </c>
      <c r="Z17" s="42">
        <v>63</v>
      </c>
      <c r="AA17" s="43">
        <v>5</v>
      </c>
      <c r="AB17" s="48">
        <f>SUM(Z17:AA17)</f>
      </c>
      <c r="AC17" s="39">
        <v>4</v>
      </c>
      <c r="AD17" s="49">
        <v>95.5</v>
      </c>
      <c r="AE17" s="49">
        <v>89.829999999999998</v>
      </c>
      <c r="AF17" s="49">
        <v>92.579999999999998</v>
      </c>
      <c r="AG17" s="50">
        <v>5.1799999999999997</v>
      </c>
    </row>
    <row r="18" spans="2:33" ht="12.75">
      <c r="B18" s="39">
        <v>14</v>
      </c>
      <c r="C18" s="41" t="s">
        <v>51</v>
      </c>
      <c r="D18" s="39" t="s">
        <v>39</v>
      </c>
      <c r="E18" s="42">
        <v>5</v>
      </c>
      <c r="F18" s="43">
        <v>4</v>
      </c>
      <c r="G18" s="43">
        <v>5</v>
      </c>
      <c r="H18" s="43">
        <v>5</v>
      </c>
      <c r="I18" s="43">
        <v>4</v>
      </c>
      <c r="J18" s="43">
        <v>4</v>
      </c>
      <c r="K18" s="43">
        <v>4</v>
      </c>
      <c r="L18" s="43">
        <v>3</v>
      </c>
      <c r="M18" s="43">
        <v>3</v>
      </c>
      <c r="N18" s="43">
        <v>3</v>
      </c>
      <c r="O18" s="43">
        <v>6</v>
      </c>
      <c r="P18" s="45" t="s">
        <v>37</v>
      </c>
      <c r="Q18" s="46">
        <v>1</v>
      </c>
      <c r="R18" s="47">
        <v>3</v>
      </c>
      <c r="S18" s="47">
        <v>4</v>
      </c>
      <c r="T18" s="47">
        <v>3</v>
      </c>
      <c r="U18" s="47"/>
      <c r="V18" s="47"/>
      <c r="W18" s="47"/>
      <c r="X18" s="47"/>
      <c r="Y18" s="48">
        <v>1</v>
      </c>
      <c r="Z18" s="42">
        <v>5</v>
      </c>
      <c r="AA18" s="43">
        <v>0</v>
      </c>
      <c r="AB18" s="48">
        <f>SUM(Z18:AA18)</f>
      </c>
      <c r="AC18" s="39">
        <v>1</v>
      </c>
      <c r="AD18" s="49">
        <v>98.870000000000005</v>
      </c>
      <c r="AE18" s="49">
        <v>100</v>
      </c>
      <c r="AF18" s="49">
        <v>99.450000000000003</v>
      </c>
      <c r="AG18" s="50">
        <v>4.1799999999999997</v>
      </c>
    </row>
    <row r="19" spans="2:33" ht="12.75">
      <c r="B19" s="39">
        <v>15</v>
      </c>
      <c r="C19" s="41" t="s">
        <v>52</v>
      </c>
      <c r="D19" s="39" t="s">
        <v>39</v>
      </c>
      <c r="E19" s="42">
        <v>5</v>
      </c>
      <c r="F19" s="43">
        <v>4</v>
      </c>
      <c r="G19" s="43">
        <v>5</v>
      </c>
      <c r="H19" s="43">
        <v>5</v>
      </c>
      <c r="I19" s="43">
        <v>5</v>
      </c>
      <c r="J19" s="43">
        <v>4</v>
      </c>
      <c r="K19" s="43">
        <v>5</v>
      </c>
      <c r="L19" s="43">
        <v>3</v>
      </c>
      <c r="M19" s="43">
        <v>5</v>
      </c>
      <c r="N19" s="43">
        <v>4</v>
      </c>
      <c r="O19" s="43">
        <v>5</v>
      </c>
      <c r="P19" s="45" t="s">
        <v>37</v>
      </c>
      <c r="Q19" s="46"/>
      <c r="R19" s="47">
        <v>7</v>
      </c>
      <c r="S19" s="47">
        <v>3</v>
      </c>
      <c r="T19" s="47">
        <v>1</v>
      </c>
      <c r="U19" s="47"/>
      <c r="V19" s="47"/>
      <c r="W19" s="47"/>
      <c r="X19" s="47"/>
      <c r="Y19" s="48">
        <v>1</v>
      </c>
      <c r="Z19" s="42">
        <v>18</v>
      </c>
      <c r="AA19" s="43">
        <v>0</v>
      </c>
      <c r="AB19" s="48">
        <f>SUM(Z19:AA19)</f>
      </c>
      <c r="AC19" s="39">
        <v>0</v>
      </c>
      <c r="AD19" s="49">
        <v>99.549999999999997</v>
      </c>
      <c r="AE19" s="49">
        <v>96.609999999999999</v>
      </c>
      <c r="AF19" s="49">
        <v>98.030000000000001</v>
      </c>
      <c r="AG19" s="50">
        <v>4.5499999999999998</v>
      </c>
    </row>
    <row r="20" spans="2:33" ht="12.75">
      <c r="B20" s="39">
        <v>16</v>
      </c>
      <c r="C20" s="41" t="s">
        <v>53</v>
      </c>
      <c r="D20" s="39" t="s">
        <v>39</v>
      </c>
      <c r="E20" s="42">
        <v>5</v>
      </c>
      <c r="F20" s="43">
        <v>4</v>
      </c>
      <c r="G20" s="43">
        <v>4</v>
      </c>
      <c r="H20" s="43">
        <v>5</v>
      </c>
      <c r="I20" s="43">
        <v>5</v>
      </c>
      <c r="J20" s="43">
        <v>3</v>
      </c>
      <c r="K20" s="43">
        <v>4</v>
      </c>
      <c r="L20" s="43">
        <v>3</v>
      </c>
      <c r="M20" s="43">
        <v>4</v>
      </c>
      <c r="N20" s="43">
        <v>4</v>
      </c>
      <c r="O20" s="43">
        <v>5</v>
      </c>
      <c r="P20" s="45" t="s">
        <v>37</v>
      </c>
      <c r="Q20" s="46"/>
      <c r="R20" s="47">
        <v>4</v>
      </c>
      <c r="S20" s="47">
        <v>5</v>
      </c>
      <c r="T20" s="47">
        <v>2</v>
      </c>
      <c r="U20" s="47"/>
      <c r="V20" s="47"/>
      <c r="W20" s="47"/>
      <c r="X20" s="47"/>
      <c r="Y20" s="48">
        <v>1</v>
      </c>
      <c r="Z20" s="42">
        <v>130</v>
      </c>
      <c r="AA20" s="43">
        <v>2</v>
      </c>
      <c r="AB20" s="48">
        <f>SUM(Z20:AA20)</f>
      </c>
      <c r="AC20" s="39">
        <v>1</v>
      </c>
      <c r="AD20" s="49">
        <v>83.450000000000003</v>
      </c>
      <c r="AE20" s="49">
        <v>86.829999999999998</v>
      </c>
      <c r="AF20" s="49">
        <v>85.200000000000003</v>
      </c>
      <c r="AG20" s="50">
        <v>4.1799999999999997</v>
      </c>
    </row>
    <row r="21" spans="2:33" ht="12.75">
      <c r="B21" s="39">
        <v>17</v>
      </c>
      <c r="C21" s="41" t="s">
        <v>54</v>
      </c>
      <c r="D21" s="39" t="s">
        <v>39</v>
      </c>
      <c r="E21" s="42">
        <v>5</v>
      </c>
      <c r="F21" s="43">
        <v>4</v>
      </c>
      <c r="G21" s="43">
        <v>5</v>
      </c>
      <c r="H21" s="43">
        <v>5</v>
      </c>
      <c r="I21" s="43">
        <v>4</v>
      </c>
      <c r="J21" s="43">
        <v>4</v>
      </c>
      <c r="K21" s="43">
        <v>5</v>
      </c>
      <c r="L21" s="43">
        <v>4</v>
      </c>
      <c r="M21" s="43">
        <v>5</v>
      </c>
      <c r="N21" s="43">
        <v>5</v>
      </c>
      <c r="O21" s="43">
        <v>6</v>
      </c>
      <c r="P21" s="45" t="s">
        <v>37</v>
      </c>
      <c r="Q21" s="46">
        <v>1</v>
      </c>
      <c r="R21" s="47">
        <v>6</v>
      </c>
      <c r="S21" s="47">
        <v>4</v>
      </c>
      <c r="T21" s="47"/>
      <c r="U21" s="47"/>
      <c r="V21" s="47"/>
      <c r="W21" s="47"/>
      <c r="X21" s="47"/>
      <c r="Y21" s="48">
        <v>1</v>
      </c>
      <c r="Z21" s="42">
        <v>99</v>
      </c>
      <c r="AA21" s="43">
        <v>51</v>
      </c>
      <c r="AB21" s="48">
        <f>SUM(Z21:AA21)</f>
      </c>
      <c r="AC21" s="39">
        <v>6</v>
      </c>
      <c r="AD21" s="49">
        <v>85.359999999999999</v>
      </c>
      <c r="AE21" s="49">
        <v>81.989999999999995</v>
      </c>
      <c r="AF21" s="49">
        <v>83.620000000000005</v>
      </c>
      <c r="AG21" s="50">
        <v>4.7300000000000004</v>
      </c>
    </row>
    <row r="22" spans="2:33" ht="12.75">
      <c r="B22" s="39">
        <v>18</v>
      </c>
      <c r="C22" s="41" t="s">
        <v>55</v>
      </c>
      <c r="D22" s="39" t="s">
        <v>36</v>
      </c>
      <c r="E22" s="42">
        <v>5</v>
      </c>
      <c r="F22" s="43">
        <v>5</v>
      </c>
      <c r="G22" s="43">
        <v>5</v>
      </c>
      <c r="H22" s="43">
        <v>5</v>
      </c>
      <c r="I22" s="43">
        <v>5</v>
      </c>
      <c r="J22" s="43">
        <v>5</v>
      </c>
      <c r="K22" s="43">
        <v>6</v>
      </c>
      <c r="L22" s="43">
        <v>4</v>
      </c>
      <c r="M22" s="43">
        <v>5</v>
      </c>
      <c r="N22" s="43">
        <v>5</v>
      </c>
      <c r="O22" s="43">
        <v>6</v>
      </c>
      <c r="P22" s="45" t="s">
        <v>37</v>
      </c>
      <c r="Q22" s="46">
        <v>2</v>
      </c>
      <c r="R22" s="47">
        <v>8</v>
      </c>
      <c r="S22" s="47">
        <v>1</v>
      </c>
      <c r="T22" s="47"/>
      <c r="U22" s="47"/>
      <c r="V22" s="47"/>
      <c r="W22" s="47"/>
      <c r="X22" s="47"/>
      <c r="Y22" s="48">
        <v>1</v>
      </c>
      <c r="Z22" s="42">
        <v>15</v>
      </c>
      <c r="AA22" s="43">
        <v>0</v>
      </c>
      <c r="AB22" s="48">
        <f>SUM(Z22:AA22)</f>
      </c>
      <c r="AC22" s="39">
        <v>1</v>
      </c>
      <c r="AD22" s="49">
        <v>97.519999999999996</v>
      </c>
      <c r="AE22" s="49">
        <v>99.150000000000006</v>
      </c>
      <c r="AF22" s="49">
        <v>98.359999999999999</v>
      </c>
      <c r="AG22" s="50">
        <v>5.0899999999999999</v>
      </c>
    </row>
    <row r="23" spans="2:33" ht="12.75">
      <c r="B23" s="39">
        <v>19</v>
      </c>
      <c r="C23" s="41" t="s">
        <v>56</v>
      </c>
      <c r="D23" s="39" t="s">
        <v>36</v>
      </c>
      <c r="E23" s="42">
        <v>5</v>
      </c>
      <c r="F23" s="43">
        <v>5</v>
      </c>
      <c r="G23" s="43">
        <v>5</v>
      </c>
      <c r="H23" s="43">
        <v>5</v>
      </c>
      <c r="I23" s="43">
        <v>5</v>
      </c>
      <c r="J23" s="43">
        <v>6</v>
      </c>
      <c r="K23" s="43">
        <v>6</v>
      </c>
      <c r="L23" s="43">
        <v>5</v>
      </c>
      <c r="M23" s="43">
        <v>5</v>
      </c>
      <c r="N23" s="43">
        <v>5</v>
      </c>
      <c r="O23" s="43">
        <v>6</v>
      </c>
      <c r="P23" s="45" t="s">
        <v>37</v>
      </c>
      <c r="Q23" s="46">
        <v>3</v>
      </c>
      <c r="R23" s="47">
        <v>8</v>
      </c>
      <c r="S23" s="47"/>
      <c r="T23" s="47"/>
      <c r="U23" s="47"/>
      <c r="V23" s="47"/>
      <c r="W23" s="47"/>
      <c r="X23" s="47"/>
      <c r="Y23" s="48">
        <v>1</v>
      </c>
      <c r="Z23" s="42">
        <v>11</v>
      </c>
      <c r="AA23" s="43">
        <v>0</v>
      </c>
      <c r="AB23" s="48">
        <f>SUM(Z23:AA23)</f>
      </c>
      <c r="AC23" s="39">
        <v>0</v>
      </c>
      <c r="AD23" s="49">
        <v>99.769999999999996</v>
      </c>
      <c r="AE23" s="49">
        <v>97.879999999999995</v>
      </c>
      <c r="AF23" s="49">
        <v>98.799999999999997</v>
      </c>
      <c r="AG23" s="50">
        <v>5.2699999999999996</v>
      </c>
    </row>
    <row r="24" spans="2:33" ht="12.75">
      <c r="B24" s="39">
        <v>20</v>
      </c>
      <c r="C24" s="41" t="s">
        <v>57</v>
      </c>
      <c r="D24" s="39" t="s">
        <v>39</v>
      </c>
      <c r="E24" s="42">
        <v>5</v>
      </c>
      <c r="F24" s="43">
        <v>4</v>
      </c>
      <c r="G24" s="43">
        <v>4</v>
      </c>
      <c r="H24" s="43">
        <v>5</v>
      </c>
      <c r="I24" s="43">
        <v>5</v>
      </c>
      <c r="J24" s="43">
        <v>4</v>
      </c>
      <c r="K24" s="43">
        <v>4</v>
      </c>
      <c r="L24" s="43">
        <v>3</v>
      </c>
      <c r="M24" s="43">
        <v>5</v>
      </c>
      <c r="N24" s="43">
        <v>4</v>
      </c>
      <c r="O24" s="43">
        <v>5</v>
      </c>
      <c r="P24" s="45" t="s">
        <v>37</v>
      </c>
      <c r="Q24" s="46"/>
      <c r="R24" s="47">
        <v>5</v>
      </c>
      <c r="S24" s="47">
        <v>5</v>
      </c>
      <c r="T24" s="47">
        <v>1</v>
      </c>
      <c r="U24" s="47"/>
      <c r="V24" s="47"/>
      <c r="W24" s="47"/>
      <c r="X24" s="47"/>
      <c r="Y24" s="48">
        <v>1</v>
      </c>
      <c r="Z24" s="42">
        <v>31</v>
      </c>
      <c r="AA24" s="43">
        <v>0</v>
      </c>
      <c r="AB24" s="48">
        <f>SUM(Z24:AA24)</f>
      </c>
      <c r="AC24" s="39">
        <v>8</v>
      </c>
      <c r="AD24" s="49">
        <v>96.400000000000006</v>
      </c>
      <c r="AE24" s="49">
        <v>96.819999999999993</v>
      </c>
      <c r="AF24" s="49">
        <v>96.620000000000005</v>
      </c>
      <c r="AG24" s="50">
        <v>4.3600000000000003</v>
      </c>
    </row>
    <row r="25" spans="2:33" ht="12.75">
      <c r="B25" s="39">
        <v>21</v>
      </c>
      <c r="C25" s="41" t="s">
        <v>58</v>
      </c>
      <c r="D25" s="39" t="s">
        <v>39</v>
      </c>
      <c r="E25" s="42">
        <v>5</v>
      </c>
      <c r="F25" s="43">
        <v>3</v>
      </c>
      <c r="G25" s="43">
        <v>4</v>
      </c>
      <c r="H25" s="43">
        <v>4</v>
      </c>
      <c r="I25" s="43">
        <v>4</v>
      </c>
      <c r="J25" s="43">
        <v>4</v>
      </c>
      <c r="K25" s="43">
        <v>3</v>
      </c>
      <c r="L25" s="43">
        <v>3</v>
      </c>
      <c r="M25" s="43">
        <v>5</v>
      </c>
      <c r="N25" s="43">
        <v>3</v>
      </c>
      <c r="O25" s="43">
        <v>6</v>
      </c>
      <c r="P25" s="45" t="s">
        <v>37</v>
      </c>
      <c r="Q25" s="46">
        <v>1</v>
      </c>
      <c r="R25" s="47">
        <v>2</v>
      </c>
      <c r="S25" s="47">
        <v>4</v>
      </c>
      <c r="T25" s="47">
        <v>4</v>
      </c>
      <c r="U25" s="47"/>
      <c r="V25" s="47"/>
      <c r="W25" s="47"/>
      <c r="X25" s="47"/>
      <c r="Y25" s="48">
        <v>1</v>
      </c>
      <c r="Z25" s="42">
        <v>57</v>
      </c>
      <c r="AA25" s="43">
        <v>17</v>
      </c>
      <c r="AB25" s="48">
        <f>SUM(Z25:AA25)</f>
      </c>
      <c r="AC25" s="39">
        <v>18</v>
      </c>
      <c r="AD25" s="49">
        <v>91.890000000000001</v>
      </c>
      <c r="AE25" s="49">
        <v>91.950000000000003</v>
      </c>
      <c r="AF25" s="49">
        <v>91.920000000000002</v>
      </c>
      <c r="AG25" s="50">
        <v>4</v>
      </c>
    </row>
    <row r="26" spans="2:33" ht="12.75">
      <c r="B26" s="39">
        <v>22</v>
      </c>
      <c r="C26" s="41" t="s">
        <v>59</v>
      </c>
      <c r="D26" s="39" t="s">
        <v>36</v>
      </c>
      <c r="E26" s="42">
        <v>6</v>
      </c>
      <c r="F26" s="43">
        <v>5</v>
      </c>
      <c r="G26" s="43">
        <v>5</v>
      </c>
      <c r="H26" s="43">
        <v>5</v>
      </c>
      <c r="I26" s="43">
        <v>5</v>
      </c>
      <c r="J26" s="43">
        <v>5</v>
      </c>
      <c r="K26" s="43">
        <v>5</v>
      </c>
      <c r="L26" s="43">
        <v>5</v>
      </c>
      <c r="M26" s="43">
        <v>5</v>
      </c>
      <c r="N26" s="43">
        <v>4</v>
      </c>
      <c r="O26" s="43">
        <v>6</v>
      </c>
      <c r="P26" s="45" t="s">
        <v>37</v>
      </c>
      <c r="Q26" s="46">
        <v>2</v>
      </c>
      <c r="R26" s="47">
        <v>8</v>
      </c>
      <c r="S26" s="47">
        <v>1</v>
      </c>
      <c r="T26" s="47"/>
      <c r="U26" s="47"/>
      <c r="V26" s="47"/>
      <c r="W26" s="47"/>
      <c r="X26" s="47"/>
      <c r="Y26" s="48">
        <v>1</v>
      </c>
      <c r="Z26" s="42">
        <v>18</v>
      </c>
      <c r="AA26" s="43">
        <v>4</v>
      </c>
      <c r="AB26" s="48">
        <f>SUM(Z26:AA26)</f>
      </c>
      <c r="AC26" s="39">
        <v>1</v>
      </c>
      <c r="AD26" s="49">
        <v>98.189999999999998</v>
      </c>
      <c r="AE26" s="49">
        <v>97.030000000000001</v>
      </c>
      <c r="AF26" s="49">
        <v>97.590000000000003</v>
      </c>
      <c r="AG26" s="50">
        <v>5.0899999999999999</v>
      </c>
    </row>
    <row r="27" spans="2:33" ht="12.75">
      <c r="B27" s="39">
        <v>23</v>
      </c>
      <c r="C27" s="41" t="s">
        <v>60</v>
      </c>
      <c r="D27" s="39" t="s">
        <v>60</v>
      </c>
      <c r="E27" s="42" t="s">
        <v>60</v>
      </c>
      <c r="F27" s="43" t="s">
        <v>60</v>
      </c>
      <c r="G27" s="43" t="s">
        <v>60</v>
      </c>
      <c r="H27" s="43" t="s">
        <v>60</v>
      </c>
      <c r="I27" s="43" t="s">
        <v>60</v>
      </c>
      <c r="J27" s="43" t="s">
        <v>60</v>
      </c>
      <c r="K27" s="43" t="s">
        <v>60</v>
      </c>
      <c r="L27" s="43" t="s">
        <v>60</v>
      </c>
      <c r="M27" s="43" t="s">
        <v>60</v>
      </c>
      <c r="N27" s="43" t="s">
        <v>60</v>
      </c>
      <c r="O27" s="43" t="s">
        <v>60</v>
      </c>
      <c r="P27" s="51" t="s">
        <v>60</v>
      </c>
      <c r="Q27" s="46"/>
      <c r="R27" s="47"/>
      <c r="S27" s="47"/>
      <c r="T27" s="47"/>
      <c r="U27" s="47"/>
      <c r="V27" s="47"/>
      <c r="W27" s="47"/>
      <c r="X27" s="47"/>
      <c r="Y27" s="48"/>
      <c r="Z27" s="42" t="s">
        <v>60</v>
      </c>
      <c r="AA27" s="43" t="s">
        <v>60</v>
      </c>
      <c r="AB27" s="48" t="s">
        <v>60</v>
      </c>
      <c r="AC27" s="39" t="s">
        <v>60</v>
      </c>
      <c r="AD27" s="39" t="s">
        <v>60</v>
      </c>
      <c r="AE27" s="39" t="s">
        <v>60</v>
      </c>
      <c r="AF27" s="39" t="s">
        <v>60</v>
      </c>
      <c r="AG27" s="52" t="s">
        <v>60</v>
      </c>
    </row>
    <row r="28" spans="2:33" ht="12.75">
      <c r="B28" s="39">
        <v>24</v>
      </c>
      <c r="C28" s="41" t="s">
        <v>60</v>
      </c>
      <c r="D28" s="39" t="s">
        <v>60</v>
      </c>
      <c r="E28" s="42" t="s">
        <v>60</v>
      </c>
      <c r="F28" s="43" t="s">
        <v>60</v>
      </c>
      <c r="G28" s="43" t="s">
        <v>60</v>
      </c>
      <c r="H28" s="43" t="s">
        <v>60</v>
      </c>
      <c r="I28" s="43" t="s">
        <v>60</v>
      </c>
      <c r="J28" s="43" t="s">
        <v>60</v>
      </c>
      <c r="K28" s="43" t="s">
        <v>60</v>
      </c>
      <c r="L28" s="43" t="s">
        <v>60</v>
      </c>
      <c r="M28" s="43" t="s">
        <v>60</v>
      </c>
      <c r="N28" s="43" t="s">
        <v>60</v>
      </c>
      <c r="O28" s="43" t="s">
        <v>60</v>
      </c>
      <c r="P28" s="51" t="s">
        <v>60</v>
      </c>
      <c r="Q28" s="46"/>
      <c r="R28" s="47"/>
      <c r="S28" s="47"/>
      <c r="T28" s="47"/>
      <c r="U28" s="47"/>
      <c r="V28" s="47"/>
      <c r="W28" s="47"/>
      <c r="X28" s="47"/>
      <c r="Y28" s="48"/>
      <c r="Z28" s="42" t="s">
        <v>60</v>
      </c>
      <c r="AA28" s="43" t="s">
        <v>60</v>
      </c>
      <c r="AB28" s="48" t="s">
        <v>60</v>
      </c>
      <c r="AC28" s="39" t="s">
        <v>60</v>
      </c>
      <c r="AD28" s="39" t="s">
        <v>60</v>
      </c>
      <c r="AE28" s="39" t="s">
        <v>60</v>
      </c>
      <c r="AF28" s="39" t="s">
        <v>60</v>
      </c>
      <c r="AG28" s="52" t="s">
        <v>60</v>
      </c>
    </row>
    <row r="29" spans="2:33" ht="12.75">
      <c r="B29" s="39">
        <v>25</v>
      </c>
      <c r="C29" s="41" t="s">
        <v>60</v>
      </c>
      <c r="D29" s="39" t="s">
        <v>60</v>
      </c>
      <c r="E29" s="42" t="s">
        <v>60</v>
      </c>
      <c r="F29" s="43" t="s">
        <v>60</v>
      </c>
      <c r="G29" s="43" t="s">
        <v>60</v>
      </c>
      <c r="H29" s="43" t="s">
        <v>60</v>
      </c>
      <c r="I29" s="43" t="s">
        <v>60</v>
      </c>
      <c r="J29" s="43" t="s">
        <v>60</v>
      </c>
      <c r="K29" s="43" t="s">
        <v>60</v>
      </c>
      <c r="L29" s="43" t="s">
        <v>60</v>
      </c>
      <c r="M29" s="43" t="s">
        <v>60</v>
      </c>
      <c r="N29" s="43" t="s">
        <v>60</v>
      </c>
      <c r="O29" s="43" t="s">
        <v>60</v>
      </c>
      <c r="P29" s="51" t="s">
        <v>60</v>
      </c>
      <c r="Q29" s="46"/>
      <c r="R29" s="47"/>
      <c r="S29" s="47"/>
      <c r="T29" s="47"/>
      <c r="U29" s="47"/>
      <c r="V29" s="47"/>
      <c r="W29" s="47"/>
      <c r="X29" s="47"/>
      <c r="Y29" s="48"/>
      <c r="Z29" s="42" t="s">
        <v>60</v>
      </c>
      <c r="AA29" s="43" t="s">
        <v>60</v>
      </c>
      <c r="AB29" s="48" t="s">
        <v>60</v>
      </c>
      <c r="AC29" s="39" t="s">
        <v>60</v>
      </c>
      <c r="AD29" s="39" t="s">
        <v>60</v>
      </c>
      <c r="AE29" s="39" t="s">
        <v>60</v>
      </c>
      <c r="AF29" s="39" t="s">
        <v>60</v>
      </c>
      <c r="AG29" s="52" t="s">
        <v>60</v>
      </c>
    </row>
    <row r="30" spans="2:33" ht="12.75">
      <c r="B30" s="39">
        <v>26</v>
      </c>
      <c r="C30" s="41" t="s">
        <v>60</v>
      </c>
      <c r="D30" s="39" t="s">
        <v>60</v>
      </c>
      <c r="E30" s="42" t="s">
        <v>60</v>
      </c>
      <c r="F30" s="43" t="s">
        <v>60</v>
      </c>
      <c r="G30" s="43" t="s">
        <v>60</v>
      </c>
      <c r="H30" s="43" t="s">
        <v>60</v>
      </c>
      <c r="I30" s="43" t="s">
        <v>60</v>
      </c>
      <c r="J30" s="43" t="s">
        <v>60</v>
      </c>
      <c r="K30" s="43" t="s">
        <v>60</v>
      </c>
      <c r="L30" s="43" t="s">
        <v>60</v>
      </c>
      <c r="M30" s="43" t="s">
        <v>60</v>
      </c>
      <c r="N30" s="43" t="s">
        <v>60</v>
      </c>
      <c r="O30" s="43" t="s">
        <v>60</v>
      </c>
      <c r="P30" s="51" t="s">
        <v>60</v>
      </c>
      <c r="Q30" s="46"/>
      <c r="R30" s="47"/>
      <c r="S30" s="47"/>
      <c r="T30" s="47"/>
      <c r="U30" s="47"/>
      <c r="V30" s="47"/>
      <c r="W30" s="47"/>
      <c r="X30" s="47"/>
      <c r="Y30" s="48"/>
      <c r="Z30" s="42" t="s">
        <v>60</v>
      </c>
      <c r="AA30" s="43" t="s">
        <v>60</v>
      </c>
      <c r="AB30" s="48" t="s">
        <v>60</v>
      </c>
      <c r="AC30" s="39" t="s">
        <v>60</v>
      </c>
      <c r="AD30" s="39" t="s">
        <v>60</v>
      </c>
      <c r="AE30" s="39" t="s">
        <v>60</v>
      </c>
      <c r="AF30" s="39" t="s">
        <v>60</v>
      </c>
      <c r="AG30" s="52" t="s">
        <v>60</v>
      </c>
    </row>
    <row r="31" spans="2:33" ht="12.75">
      <c r="B31" s="39">
        <v>27</v>
      </c>
      <c r="C31" s="41" t="s">
        <v>60</v>
      </c>
      <c r="D31" s="39" t="s">
        <v>60</v>
      </c>
      <c r="E31" s="42" t="s">
        <v>60</v>
      </c>
      <c r="F31" s="43" t="s">
        <v>60</v>
      </c>
      <c r="G31" s="43" t="s">
        <v>60</v>
      </c>
      <c r="H31" s="43" t="s">
        <v>60</v>
      </c>
      <c r="I31" s="43" t="s">
        <v>60</v>
      </c>
      <c r="J31" s="43" t="s">
        <v>60</v>
      </c>
      <c r="K31" s="43" t="s">
        <v>60</v>
      </c>
      <c r="L31" s="43" t="s">
        <v>60</v>
      </c>
      <c r="M31" s="43" t="s">
        <v>60</v>
      </c>
      <c r="N31" s="43" t="s">
        <v>60</v>
      </c>
      <c r="O31" s="43" t="s">
        <v>60</v>
      </c>
      <c r="P31" s="51" t="s">
        <v>60</v>
      </c>
      <c r="Q31" s="46"/>
      <c r="R31" s="47"/>
      <c r="S31" s="47"/>
      <c r="T31" s="47"/>
      <c r="U31" s="47"/>
      <c r="V31" s="47"/>
      <c r="W31" s="47"/>
      <c r="X31" s="47"/>
      <c r="Y31" s="48"/>
      <c r="Z31" s="42" t="s">
        <v>60</v>
      </c>
      <c r="AA31" s="43" t="s">
        <v>60</v>
      </c>
      <c r="AB31" s="48" t="s">
        <v>60</v>
      </c>
      <c r="AC31" s="39" t="s">
        <v>60</v>
      </c>
      <c r="AD31" s="39" t="s">
        <v>60</v>
      </c>
      <c r="AE31" s="39" t="s">
        <v>60</v>
      </c>
      <c r="AF31" s="39" t="s">
        <v>60</v>
      </c>
      <c r="AG31" s="52" t="s">
        <v>60</v>
      </c>
    </row>
    <row r="32" spans="2:33" ht="12.75">
      <c r="B32" s="39">
        <v>28</v>
      </c>
      <c r="C32" s="41" t="s">
        <v>60</v>
      </c>
      <c r="D32" s="39" t="s">
        <v>60</v>
      </c>
      <c r="E32" s="42" t="s">
        <v>60</v>
      </c>
      <c r="F32" s="43" t="s">
        <v>60</v>
      </c>
      <c r="G32" s="43" t="s">
        <v>60</v>
      </c>
      <c r="H32" s="43" t="s">
        <v>60</v>
      </c>
      <c r="I32" s="43" t="s">
        <v>60</v>
      </c>
      <c r="J32" s="43" t="s">
        <v>60</v>
      </c>
      <c r="K32" s="43" t="s">
        <v>60</v>
      </c>
      <c r="L32" s="43" t="s">
        <v>60</v>
      </c>
      <c r="M32" s="43" t="s">
        <v>60</v>
      </c>
      <c r="N32" s="43" t="s">
        <v>60</v>
      </c>
      <c r="O32" s="43" t="s">
        <v>60</v>
      </c>
      <c r="P32" s="51" t="s">
        <v>60</v>
      </c>
      <c r="Q32" s="46"/>
      <c r="R32" s="47"/>
      <c r="S32" s="47"/>
      <c r="T32" s="47"/>
      <c r="U32" s="47"/>
      <c r="V32" s="47"/>
      <c r="W32" s="47"/>
      <c r="X32" s="47"/>
      <c r="Y32" s="48"/>
      <c r="Z32" s="42" t="s">
        <v>60</v>
      </c>
      <c r="AA32" s="43" t="s">
        <v>60</v>
      </c>
      <c r="AB32" s="48" t="s">
        <v>60</v>
      </c>
      <c r="AC32" s="39" t="s">
        <v>60</v>
      </c>
      <c r="AD32" s="39" t="s">
        <v>60</v>
      </c>
      <c r="AE32" s="39" t="s">
        <v>60</v>
      </c>
      <c r="AF32" s="39" t="s">
        <v>60</v>
      </c>
      <c r="AG32" s="52" t="s">
        <v>60</v>
      </c>
    </row>
    <row r="33" spans="2:33" ht="12.75">
      <c r="B33" s="39">
        <v>29</v>
      </c>
      <c r="C33" s="41" t="s">
        <v>60</v>
      </c>
      <c r="D33" s="39" t="s">
        <v>60</v>
      </c>
      <c r="E33" s="42" t="s">
        <v>60</v>
      </c>
      <c r="F33" s="43" t="s">
        <v>60</v>
      </c>
      <c r="G33" s="43" t="s">
        <v>60</v>
      </c>
      <c r="H33" s="43" t="s">
        <v>60</v>
      </c>
      <c r="I33" s="43" t="s">
        <v>60</v>
      </c>
      <c r="J33" s="43" t="s">
        <v>60</v>
      </c>
      <c r="K33" s="43" t="s">
        <v>60</v>
      </c>
      <c r="L33" s="43" t="s">
        <v>60</v>
      </c>
      <c r="M33" s="43" t="s">
        <v>60</v>
      </c>
      <c r="N33" s="43" t="s">
        <v>60</v>
      </c>
      <c r="O33" s="43" t="s">
        <v>60</v>
      </c>
      <c r="P33" s="51" t="s">
        <v>60</v>
      </c>
      <c r="Q33" s="46"/>
      <c r="R33" s="47"/>
      <c r="S33" s="47"/>
      <c r="T33" s="47"/>
      <c r="U33" s="47"/>
      <c r="V33" s="47"/>
      <c r="W33" s="47"/>
      <c r="X33" s="47"/>
      <c r="Y33" s="48"/>
      <c r="Z33" s="42" t="s">
        <v>60</v>
      </c>
      <c r="AA33" s="43" t="s">
        <v>60</v>
      </c>
      <c r="AB33" s="48" t="s">
        <v>60</v>
      </c>
      <c r="AC33" s="39" t="s">
        <v>60</v>
      </c>
      <c r="AD33" s="39" t="s">
        <v>60</v>
      </c>
      <c r="AE33" s="39" t="s">
        <v>60</v>
      </c>
      <c r="AF33" s="39" t="s">
        <v>60</v>
      </c>
      <c r="AG33" s="52" t="s">
        <v>60</v>
      </c>
    </row>
    <row r="34" spans="2:33" ht="12.75">
      <c r="B34" s="39">
        <v>30</v>
      </c>
      <c r="C34" s="41" t="s">
        <v>60</v>
      </c>
      <c r="D34" s="39" t="s">
        <v>60</v>
      </c>
      <c r="E34" s="42" t="s">
        <v>60</v>
      </c>
      <c r="F34" s="43" t="s">
        <v>60</v>
      </c>
      <c r="G34" s="43" t="s">
        <v>60</v>
      </c>
      <c r="H34" s="43" t="s">
        <v>60</v>
      </c>
      <c r="I34" s="43" t="s">
        <v>60</v>
      </c>
      <c r="J34" s="43" t="s">
        <v>60</v>
      </c>
      <c r="K34" s="43" t="s">
        <v>60</v>
      </c>
      <c r="L34" s="43" t="s">
        <v>60</v>
      </c>
      <c r="M34" s="43" t="s">
        <v>60</v>
      </c>
      <c r="N34" s="43" t="s">
        <v>60</v>
      </c>
      <c r="O34" s="43" t="s">
        <v>60</v>
      </c>
      <c r="P34" s="51" t="s">
        <v>60</v>
      </c>
      <c r="Q34" s="46"/>
      <c r="R34" s="47"/>
      <c r="S34" s="47"/>
      <c r="T34" s="47"/>
      <c r="U34" s="47"/>
      <c r="V34" s="47"/>
      <c r="W34" s="47"/>
      <c r="X34" s="47"/>
      <c r="Y34" s="48"/>
      <c r="Z34" s="42" t="s">
        <v>60</v>
      </c>
      <c r="AA34" s="43" t="s">
        <v>60</v>
      </c>
      <c r="AB34" s="48" t="s">
        <v>60</v>
      </c>
      <c r="AC34" s="39" t="s">
        <v>60</v>
      </c>
      <c r="AD34" s="39" t="s">
        <v>60</v>
      </c>
      <c r="AE34" s="39" t="s">
        <v>60</v>
      </c>
      <c r="AF34" s="39" t="s">
        <v>60</v>
      </c>
      <c r="AG34" s="52" t="s">
        <v>60</v>
      </c>
    </row>
    <row r="35" spans="2:33" ht="12.75">
      <c r="B35" s="39">
        <v>31</v>
      </c>
      <c r="C35" s="41" t="s">
        <v>60</v>
      </c>
      <c r="D35" s="39" t="s">
        <v>60</v>
      </c>
      <c r="E35" s="42" t="s">
        <v>60</v>
      </c>
      <c r="F35" s="43" t="s">
        <v>60</v>
      </c>
      <c r="G35" s="43" t="s">
        <v>60</v>
      </c>
      <c r="H35" s="43" t="s">
        <v>60</v>
      </c>
      <c r="I35" s="43" t="s">
        <v>60</v>
      </c>
      <c r="J35" s="43" t="s">
        <v>60</v>
      </c>
      <c r="K35" s="43" t="s">
        <v>60</v>
      </c>
      <c r="L35" s="43" t="s">
        <v>60</v>
      </c>
      <c r="M35" s="43" t="s">
        <v>60</v>
      </c>
      <c r="N35" s="43" t="s">
        <v>60</v>
      </c>
      <c r="O35" s="43" t="s">
        <v>60</v>
      </c>
      <c r="P35" s="51" t="s">
        <v>60</v>
      </c>
      <c r="Q35" s="46"/>
      <c r="R35" s="47"/>
      <c r="S35" s="47"/>
      <c r="T35" s="47"/>
      <c r="U35" s="47"/>
      <c r="V35" s="47"/>
      <c r="W35" s="47"/>
      <c r="X35" s="47"/>
      <c r="Y35" s="48"/>
      <c r="Z35" s="42" t="s">
        <v>60</v>
      </c>
      <c r="AA35" s="43" t="s">
        <v>60</v>
      </c>
      <c r="AB35" s="48" t="s">
        <v>60</v>
      </c>
      <c r="AC35" s="39" t="s">
        <v>60</v>
      </c>
      <c r="AD35" s="39" t="s">
        <v>60</v>
      </c>
      <c r="AE35" s="39" t="s">
        <v>60</v>
      </c>
      <c r="AF35" s="39" t="s">
        <v>60</v>
      </c>
      <c r="AG35" s="52" t="s">
        <v>60</v>
      </c>
    </row>
    <row r="36" spans="2:33" ht="12.75">
      <c r="B36" s="39">
        <v>32</v>
      </c>
      <c r="C36" s="41" t="s">
        <v>60</v>
      </c>
      <c r="D36" s="39" t="s">
        <v>60</v>
      </c>
      <c r="E36" s="42" t="s">
        <v>60</v>
      </c>
      <c r="F36" s="43" t="s">
        <v>60</v>
      </c>
      <c r="G36" s="43" t="s">
        <v>60</v>
      </c>
      <c r="H36" s="43" t="s">
        <v>60</v>
      </c>
      <c r="I36" s="43" t="s">
        <v>60</v>
      </c>
      <c r="J36" s="43" t="s">
        <v>60</v>
      </c>
      <c r="K36" s="43" t="s">
        <v>60</v>
      </c>
      <c r="L36" s="43" t="s">
        <v>60</v>
      </c>
      <c r="M36" s="43" t="s">
        <v>60</v>
      </c>
      <c r="N36" s="43" t="s">
        <v>60</v>
      </c>
      <c r="O36" s="43" t="s">
        <v>60</v>
      </c>
      <c r="P36" s="51" t="s">
        <v>60</v>
      </c>
      <c r="Q36" s="46"/>
      <c r="R36" s="47"/>
      <c r="S36" s="47"/>
      <c r="T36" s="47"/>
      <c r="U36" s="47"/>
      <c r="V36" s="47"/>
      <c r="W36" s="47"/>
      <c r="X36" s="47"/>
      <c r="Y36" s="48"/>
      <c r="Z36" s="42" t="s">
        <v>60</v>
      </c>
      <c r="AA36" s="43" t="s">
        <v>60</v>
      </c>
      <c r="AB36" s="48" t="s">
        <v>60</v>
      </c>
      <c r="AC36" s="39" t="s">
        <v>60</v>
      </c>
      <c r="AD36" s="39" t="s">
        <v>60</v>
      </c>
      <c r="AE36" s="39" t="s">
        <v>60</v>
      </c>
      <c r="AF36" s="39" t="s">
        <v>60</v>
      </c>
      <c r="AG36" s="52" t="s">
        <v>60</v>
      </c>
    </row>
    <row r="37" spans="2:33" ht="12.75">
      <c r="B37" s="39">
        <v>33</v>
      </c>
      <c r="C37" s="41" t="s">
        <v>60</v>
      </c>
      <c r="D37" s="39" t="s">
        <v>60</v>
      </c>
      <c r="E37" s="42" t="s">
        <v>60</v>
      </c>
      <c r="F37" s="43" t="s">
        <v>60</v>
      </c>
      <c r="G37" s="43" t="s">
        <v>60</v>
      </c>
      <c r="H37" s="43" t="s">
        <v>60</v>
      </c>
      <c r="I37" s="43" t="s">
        <v>60</v>
      </c>
      <c r="J37" s="43" t="s">
        <v>60</v>
      </c>
      <c r="K37" s="43" t="s">
        <v>60</v>
      </c>
      <c r="L37" s="43" t="s">
        <v>60</v>
      </c>
      <c r="M37" s="43" t="s">
        <v>60</v>
      </c>
      <c r="N37" s="43" t="s">
        <v>60</v>
      </c>
      <c r="O37" s="43" t="s">
        <v>60</v>
      </c>
      <c r="P37" s="51" t="s">
        <v>60</v>
      </c>
      <c r="Q37" s="46"/>
      <c r="R37" s="47"/>
      <c r="S37" s="47"/>
      <c r="T37" s="47"/>
      <c r="U37" s="47"/>
      <c r="V37" s="47"/>
      <c r="W37" s="47"/>
      <c r="X37" s="47"/>
      <c r="Y37" s="48"/>
      <c r="Z37" s="42" t="s">
        <v>60</v>
      </c>
      <c r="AA37" s="43" t="s">
        <v>60</v>
      </c>
      <c r="AB37" s="48" t="s">
        <v>60</v>
      </c>
      <c r="AC37" s="39" t="s">
        <v>60</v>
      </c>
      <c r="AD37" s="39" t="s">
        <v>60</v>
      </c>
      <c r="AE37" s="39" t="s">
        <v>60</v>
      </c>
      <c r="AF37" s="39" t="s">
        <v>60</v>
      </c>
      <c r="AG37" s="52" t="s">
        <v>60</v>
      </c>
    </row>
    <row r="38" spans="2:33" ht="12.75">
      <c r="B38" s="39">
        <v>34</v>
      </c>
      <c r="C38" s="41" t="s">
        <v>60</v>
      </c>
      <c r="D38" s="39" t="s">
        <v>60</v>
      </c>
      <c r="E38" s="42" t="s">
        <v>60</v>
      </c>
      <c r="F38" s="43" t="s">
        <v>60</v>
      </c>
      <c r="G38" s="43" t="s">
        <v>60</v>
      </c>
      <c r="H38" s="43" t="s">
        <v>60</v>
      </c>
      <c r="I38" s="43" t="s">
        <v>60</v>
      </c>
      <c r="J38" s="43" t="s">
        <v>60</v>
      </c>
      <c r="K38" s="43" t="s">
        <v>60</v>
      </c>
      <c r="L38" s="43" t="s">
        <v>60</v>
      </c>
      <c r="M38" s="43" t="s">
        <v>60</v>
      </c>
      <c r="N38" s="43" t="s">
        <v>60</v>
      </c>
      <c r="O38" s="43" t="s">
        <v>60</v>
      </c>
      <c r="P38" s="51" t="s">
        <v>60</v>
      </c>
      <c r="Q38" s="46"/>
      <c r="R38" s="47"/>
      <c r="S38" s="47"/>
      <c r="T38" s="47"/>
      <c r="U38" s="47"/>
      <c r="V38" s="47"/>
      <c r="W38" s="47"/>
      <c r="X38" s="47"/>
      <c r="Y38" s="48"/>
      <c r="Z38" s="42" t="s">
        <v>60</v>
      </c>
      <c r="AA38" s="43" t="s">
        <v>60</v>
      </c>
      <c r="AB38" s="48" t="s">
        <v>60</v>
      </c>
      <c r="AC38" s="39" t="s">
        <v>60</v>
      </c>
      <c r="AD38" s="39" t="s">
        <v>60</v>
      </c>
      <c r="AE38" s="39" t="s">
        <v>60</v>
      </c>
      <c r="AF38" s="39" t="s">
        <v>60</v>
      </c>
      <c r="AG38" s="52" t="s">
        <v>60</v>
      </c>
    </row>
    <row r="39" spans="2:33" ht="12.75">
      <c r="B39" s="39">
        <v>35</v>
      </c>
      <c r="C39" s="41" t="s">
        <v>60</v>
      </c>
      <c r="D39" s="39" t="s">
        <v>60</v>
      </c>
      <c r="E39" s="42" t="s">
        <v>60</v>
      </c>
      <c r="F39" s="43" t="s">
        <v>60</v>
      </c>
      <c r="G39" s="43" t="s">
        <v>60</v>
      </c>
      <c r="H39" s="43" t="s">
        <v>60</v>
      </c>
      <c r="I39" s="43" t="s">
        <v>60</v>
      </c>
      <c r="J39" s="43" t="s">
        <v>60</v>
      </c>
      <c r="K39" s="43" t="s">
        <v>60</v>
      </c>
      <c r="L39" s="43" t="s">
        <v>60</v>
      </c>
      <c r="M39" s="43" t="s">
        <v>60</v>
      </c>
      <c r="N39" s="43" t="s">
        <v>60</v>
      </c>
      <c r="O39" s="43" t="s">
        <v>60</v>
      </c>
      <c r="P39" s="51" t="s">
        <v>60</v>
      </c>
      <c r="Q39" s="46"/>
      <c r="R39" s="47"/>
      <c r="S39" s="47"/>
      <c r="T39" s="47"/>
      <c r="U39" s="47"/>
      <c r="V39" s="47"/>
      <c r="W39" s="47"/>
      <c r="X39" s="47"/>
      <c r="Y39" s="48"/>
      <c r="Z39" s="42" t="s">
        <v>60</v>
      </c>
      <c r="AA39" s="43" t="s">
        <v>60</v>
      </c>
      <c r="AB39" s="48" t="s">
        <v>60</v>
      </c>
      <c r="AC39" s="39" t="s">
        <v>60</v>
      </c>
      <c r="AD39" s="39" t="s">
        <v>60</v>
      </c>
      <c r="AE39" s="39" t="s">
        <v>60</v>
      </c>
      <c r="AF39" s="39" t="s">
        <v>60</v>
      </c>
      <c r="AG39" s="52" t="s">
        <v>60</v>
      </c>
    </row>
    <row r="40" spans="2:33" ht="12.75">
      <c r="B40" s="39">
        <v>36</v>
      </c>
      <c r="C40" s="41" t="s">
        <v>60</v>
      </c>
      <c r="D40" s="39" t="s">
        <v>60</v>
      </c>
      <c r="E40" s="42" t="s">
        <v>60</v>
      </c>
      <c r="F40" s="43" t="s">
        <v>60</v>
      </c>
      <c r="G40" s="43" t="s">
        <v>60</v>
      </c>
      <c r="H40" s="43" t="s">
        <v>60</v>
      </c>
      <c r="I40" s="43" t="s">
        <v>60</v>
      </c>
      <c r="J40" s="43" t="s">
        <v>60</v>
      </c>
      <c r="K40" s="43" t="s">
        <v>60</v>
      </c>
      <c r="L40" s="43" t="s">
        <v>60</v>
      </c>
      <c r="M40" s="43" t="s">
        <v>60</v>
      </c>
      <c r="N40" s="43" t="s">
        <v>60</v>
      </c>
      <c r="O40" s="43" t="s">
        <v>60</v>
      </c>
      <c r="P40" s="51" t="s">
        <v>60</v>
      </c>
      <c r="Q40" s="46"/>
      <c r="R40" s="47"/>
      <c r="S40" s="47"/>
      <c r="T40" s="47"/>
      <c r="U40" s="47"/>
      <c r="V40" s="47"/>
      <c r="W40" s="47"/>
      <c r="X40" s="47"/>
      <c r="Y40" s="48"/>
      <c r="Z40" s="42" t="s">
        <v>60</v>
      </c>
      <c r="AA40" s="43" t="s">
        <v>60</v>
      </c>
      <c r="AB40" s="48" t="s">
        <v>60</v>
      </c>
      <c r="AC40" s="39" t="s">
        <v>60</v>
      </c>
      <c r="AD40" s="39" t="s">
        <v>60</v>
      </c>
      <c r="AE40" s="39" t="s">
        <v>60</v>
      </c>
      <c r="AF40" s="39" t="s">
        <v>60</v>
      </c>
      <c r="AG40" s="52" t="s">
        <v>60</v>
      </c>
    </row>
    <row r="41" spans="2:33" ht="12.75">
      <c r="B41" s="39">
        <v>37</v>
      </c>
      <c r="C41" s="41" t="s">
        <v>60</v>
      </c>
      <c r="D41" s="39" t="s">
        <v>60</v>
      </c>
      <c r="E41" s="42" t="s">
        <v>60</v>
      </c>
      <c r="F41" s="43" t="s">
        <v>60</v>
      </c>
      <c r="G41" s="43" t="s">
        <v>60</v>
      </c>
      <c r="H41" s="43" t="s">
        <v>60</v>
      </c>
      <c r="I41" s="43" t="s">
        <v>60</v>
      </c>
      <c r="J41" s="43" t="s">
        <v>60</v>
      </c>
      <c r="K41" s="43" t="s">
        <v>60</v>
      </c>
      <c r="L41" s="43" t="s">
        <v>60</v>
      </c>
      <c r="M41" s="43" t="s">
        <v>60</v>
      </c>
      <c r="N41" s="43" t="s">
        <v>60</v>
      </c>
      <c r="O41" s="43" t="s">
        <v>60</v>
      </c>
      <c r="P41" s="51" t="s">
        <v>60</v>
      </c>
      <c r="Q41" s="46"/>
      <c r="R41" s="47"/>
      <c r="S41" s="47"/>
      <c r="T41" s="47"/>
      <c r="U41" s="47"/>
      <c r="V41" s="47"/>
      <c r="W41" s="47"/>
      <c r="X41" s="47"/>
      <c r="Y41" s="48"/>
      <c r="Z41" s="42" t="s">
        <v>60</v>
      </c>
      <c r="AA41" s="43" t="s">
        <v>60</v>
      </c>
      <c r="AB41" s="48" t="s">
        <v>60</v>
      </c>
      <c r="AC41" s="39" t="s">
        <v>60</v>
      </c>
      <c r="AD41" s="39" t="s">
        <v>60</v>
      </c>
      <c r="AE41" s="39" t="s">
        <v>60</v>
      </c>
      <c r="AF41" s="39" t="s">
        <v>60</v>
      </c>
      <c r="AG41" s="52" t="s">
        <v>60</v>
      </c>
    </row>
    <row r="42" spans="2:33" ht="12.75">
      <c r="B42" s="39">
        <v>38</v>
      </c>
      <c r="C42" s="41" t="s">
        <v>60</v>
      </c>
      <c r="D42" s="39" t="s">
        <v>60</v>
      </c>
      <c r="E42" s="42" t="s">
        <v>60</v>
      </c>
      <c r="F42" s="43" t="s">
        <v>60</v>
      </c>
      <c r="G42" s="43" t="s">
        <v>60</v>
      </c>
      <c r="H42" s="43" t="s">
        <v>60</v>
      </c>
      <c r="I42" s="43" t="s">
        <v>60</v>
      </c>
      <c r="J42" s="43" t="s">
        <v>60</v>
      </c>
      <c r="K42" s="43" t="s">
        <v>60</v>
      </c>
      <c r="L42" s="43" t="s">
        <v>60</v>
      </c>
      <c r="M42" s="43" t="s">
        <v>60</v>
      </c>
      <c r="N42" s="43" t="s">
        <v>60</v>
      </c>
      <c r="O42" s="43" t="s">
        <v>60</v>
      </c>
      <c r="P42" s="51" t="s">
        <v>60</v>
      </c>
      <c r="Q42" s="46"/>
      <c r="R42" s="47"/>
      <c r="S42" s="47"/>
      <c r="T42" s="47"/>
      <c r="U42" s="47"/>
      <c r="V42" s="47"/>
      <c r="W42" s="47"/>
      <c r="X42" s="47"/>
      <c r="Y42" s="48"/>
      <c r="Z42" s="42" t="s">
        <v>60</v>
      </c>
      <c r="AA42" s="43" t="s">
        <v>60</v>
      </c>
      <c r="AB42" s="48" t="s">
        <v>60</v>
      </c>
      <c r="AC42" s="39" t="s">
        <v>60</v>
      </c>
      <c r="AD42" s="39" t="s">
        <v>60</v>
      </c>
      <c r="AE42" s="39" t="s">
        <v>60</v>
      </c>
      <c r="AF42" s="39" t="s">
        <v>60</v>
      </c>
      <c r="AG42" s="52" t="s">
        <v>60</v>
      </c>
    </row>
    <row r="43" spans="2:33" ht="12.75">
      <c r="B43" s="39">
        <v>39</v>
      </c>
      <c r="C43" s="41" t="s">
        <v>60</v>
      </c>
      <c r="D43" s="39" t="s">
        <v>60</v>
      </c>
      <c r="E43" s="42" t="s">
        <v>60</v>
      </c>
      <c r="F43" s="43" t="s">
        <v>60</v>
      </c>
      <c r="G43" s="43" t="s">
        <v>60</v>
      </c>
      <c r="H43" s="43" t="s">
        <v>60</v>
      </c>
      <c r="I43" s="43" t="s">
        <v>60</v>
      </c>
      <c r="J43" s="43" t="s">
        <v>60</v>
      </c>
      <c r="K43" s="43" t="s">
        <v>60</v>
      </c>
      <c r="L43" s="43" t="s">
        <v>60</v>
      </c>
      <c r="M43" s="43" t="s">
        <v>60</v>
      </c>
      <c r="N43" s="43" t="s">
        <v>60</v>
      </c>
      <c r="O43" s="43" t="s">
        <v>60</v>
      </c>
      <c r="P43" s="51" t="s">
        <v>60</v>
      </c>
      <c r="Q43" s="46"/>
      <c r="R43" s="47"/>
      <c r="S43" s="47"/>
      <c r="T43" s="47"/>
      <c r="U43" s="47"/>
      <c r="V43" s="47"/>
      <c r="W43" s="47"/>
      <c r="X43" s="47"/>
      <c r="Y43" s="48"/>
      <c r="Z43" s="42" t="s">
        <v>60</v>
      </c>
      <c r="AA43" s="43" t="s">
        <v>60</v>
      </c>
      <c r="AB43" s="48" t="s">
        <v>60</v>
      </c>
      <c r="AC43" s="39" t="s">
        <v>60</v>
      </c>
      <c r="AD43" s="39" t="s">
        <v>60</v>
      </c>
      <c r="AE43" s="39" t="s">
        <v>60</v>
      </c>
      <c r="AF43" s="39" t="s">
        <v>60</v>
      </c>
      <c r="AG43" s="52" t="s">
        <v>60</v>
      </c>
    </row>
    <row r="44" spans="2:33" ht="12.75">
      <c r="B44" s="39">
        <v>40</v>
      </c>
      <c r="C44" s="41" t="s">
        <v>60</v>
      </c>
      <c r="D44" s="39" t="s">
        <v>60</v>
      </c>
      <c r="E44" s="42" t="s">
        <v>60</v>
      </c>
      <c r="F44" s="43" t="s">
        <v>60</v>
      </c>
      <c r="G44" s="43" t="s">
        <v>60</v>
      </c>
      <c r="H44" s="43" t="s">
        <v>60</v>
      </c>
      <c r="I44" s="43" t="s">
        <v>60</v>
      </c>
      <c r="J44" s="43" t="s">
        <v>60</v>
      </c>
      <c r="K44" s="43" t="s">
        <v>60</v>
      </c>
      <c r="L44" s="43" t="s">
        <v>60</v>
      </c>
      <c r="M44" s="43" t="s">
        <v>60</v>
      </c>
      <c r="N44" s="43" t="s">
        <v>60</v>
      </c>
      <c r="O44" s="43" t="s">
        <v>60</v>
      </c>
      <c r="P44" s="51" t="s">
        <v>60</v>
      </c>
      <c r="Q44" s="46"/>
      <c r="R44" s="47"/>
      <c r="S44" s="47"/>
      <c r="T44" s="47"/>
      <c r="U44" s="47"/>
      <c r="V44" s="47"/>
      <c r="W44" s="47"/>
      <c r="X44" s="47"/>
      <c r="Y44" s="48"/>
      <c r="Z44" s="42" t="s">
        <v>60</v>
      </c>
      <c r="AA44" s="43" t="s">
        <v>60</v>
      </c>
      <c r="AB44" s="48" t="s">
        <v>60</v>
      </c>
      <c r="AC44" s="39" t="s">
        <v>60</v>
      </c>
      <c r="AD44" s="39" t="s">
        <v>60</v>
      </c>
      <c r="AE44" s="39" t="s">
        <v>60</v>
      </c>
      <c r="AF44" s="39" t="s">
        <v>60</v>
      </c>
      <c r="AG44" s="52" t="s">
        <v>60</v>
      </c>
    </row>
    <row r="45" spans="2:33" ht="12.75">
      <c r="B45" s="39">
        <v>41</v>
      </c>
      <c r="C45" s="41" t="s">
        <v>60</v>
      </c>
      <c r="D45" s="39" t="s">
        <v>60</v>
      </c>
      <c r="E45" s="42" t="s">
        <v>60</v>
      </c>
      <c r="F45" s="43" t="s">
        <v>60</v>
      </c>
      <c r="G45" s="43" t="s">
        <v>60</v>
      </c>
      <c r="H45" s="43" t="s">
        <v>60</v>
      </c>
      <c r="I45" s="43" t="s">
        <v>60</v>
      </c>
      <c r="J45" s="43" t="s">
        <v>60</v>
      </c>
      <c r="K45" s="43" t="s">
        <v>60</v>
      </c>
      <c r="L45" s="43" t="s">
        <v>60</v>
      </c>
      <c r="M45" s="43" t="s">
        <v>60</v>
      </c>
      <c r="N45" s="43" t="s">
        <v>60</v>
      </c>
      <c r="O45" s="43" t="s">
        <v>60</v>
      </c>
      <c r="P45" s="51" t="s">
        <v>60</v>
      </c>
      <c r="Q45" s="46"/>
      <c r="R45" s="47"/>
      <c r="S45" s="47"/>
      <c r="T45" s="47"/>
      <c r="U45" s="47"/>
      <c r="V45" s="47"/>
      <c r="W45" s="47"/>
      <c r="X45" s="47"/>
      <c r="Y45" s="48"/>
      <c r="Z45" s="42" t="s">
        <v>60</v>
      </c>
      <c r="AA45" s="43" t="s">
        <v>60</v>
      </c>
      <c r="AB45" s="48" t="s">
        <v>60</v>
      </c>
      <c r="AC45" s="39" t="s">
        <v>60</v>
      </c>
      <c r="AD45" s="39" t="s">
        <v>60</v>
      </c>
      <c r="AE45" s="39" t="s">
        <v>60</v>
      </c>
      <c r="AF45" s="39" t="s">
        <v>60</v>
      </c>
      <c r="AG45" s="52" t="s">
        <v>60</v>
      </c>
    </row>
    <row r="46" spans="2:33" ht="12.75" thickBot="1">
      <c r="B46" s="53">
        <v>42</v>
      </c>
      <c r="C46" s="54" t="s">
        <v>60</v>
      </c>
      <c r="D46" s="53" t="s">
        <v>60</v>
      </c>
      <c r="E46" s="55" t="s">
        <v>60</v>
      </c>
      <c r="F46" s="56" t="s">
        <v>60</v>
      </c>
      <c r="G46" s="56" t="s">
        <v>60</v>
      </c>
      <c r="H46" s="56" t="s">
        <v>60</v>
      </c>
      <c r="I46" s="56" t="s">
        <v>60</v>
      </c>
      <c r="J46" s="56" t="s">
        <v>60</v>
      </c>
      <c r="K46" s="56" t="s">
        <v>60</v>
      </c>
      <c r="L46" s="56" t="s">
        <v>60</v>
      </c>
      <c r="M46" s="56" t="s">
        <v>60</v>
      </c>
      <c r="N46" s="56" t="s">
        <v>60</v>
      </c>
      <c r="O46" s="56" t="s">
        <v>60</v>
      </c>
      <c r="P46" s="57" t="s">
        <v>60</v>
      </c>
      <c r="Q46" s="58"/>
      <c r="R46" s="59"/>
      <c r="S46" s="59"/>
      <c r="T46" s="59"/>
      <c r="U46" s="59"/>
      <c r="V46" s="59"/>
      <c r="W46" s="59"/>
      <c r="X46" s="59"/>
      <c r="Y46" s="60"/>
      <c r="Z46" s="55" t="s">
        <v>60</v>
      </c>
      <c r="AA46" s="56" t="s">
        <v>60</v>
      </c>
      <c r="AB46" s="60" t="s">
        <v>60</v>
      </c>
      <c r="AC46" s="53" t="s">
        <v>60</v>
      </c>
      <c r="AD46" s="53" t="s">
        <v>60</v>
      </c>
      <c r="AE46" s="53" t="s">
        <v>60</v>
      </c>
      <c r="AF46" s="53" t="s">
        <v>60</v>
      </c>
      <c r="AG46" s="61" t="s">
        <v>60</v>
      </c>
    </row>
    <row r="47" spans="2:29" ht="12.75" thickBot="1">
      <c r="B47" s="30" t="s">
        <v>23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6"/>
      <c r="Z47" s="67">
        <f>SUM(AB5:AB46)</f>
      </c>
      <c r="AA47" s="8"/>
      <c r="AB47" s="9"/>
      <c r="AC47" s="67">
        <f>SUM(AC5:AC46)</f>
      </c>
    </row>
    <row r="48" spans="2:29" ht="12.75" thickBot="1">
      <c r="B48" s="64"/>
      <c r="C48" s="62"/>
      <c r="D48" s="63"/>
      <c r="E48" s="42">
        <v>11</v>
      </c>
      <c r="F48" s="43"/>
      <c r="G48" s="43"/>
      <c r="H48" s="43">
        <v>1</v>
      </c>
      <c r="I48" s="43"/>
      <c r="J48" s="43">
        <v>1</v>
      </c>
      <c r="K48" s="43">
        <v>2</v>
      </c>
      <c r="L48" s="43"/>
      <c r="M48" s="43"/>
      <c r="N48" s="43"/>
      <c r="O48" s="43">
        <v>10</v>
      </c>
      <c r="P48" s="51"/>
      <c r="Q48" s="58">
        <v>25</v>
      </c>
      <c r="R48" s="59">
        <v>135</v>
      </c>
      <c r="S48" s="59">
        <v>62</v>
      </c>
      <c r="T48" s="59">
        <v>20</v>
      </c>
      <c r="U48" s="59">
        <v>0</v>
      </c>
      <c r="V48" s="59">
        <v>0</v>
      </c>
      <c r="W48" s="59">
        <v>0</v>
      </c>
      <c r="X48" s="59">
        <v>0</v>
      </c>
      <c r="Y48" s="60">
        <v>22</v>
      </c>
      <c r="Z48" s="13"/>
      <c r="AA48" s="12"/>
      <c r="AB48" s="3"/>
      <c r="AC48" s="5"/>
    </row>
    <row r="49" spans="2:29" ht="12.75">
      <c r="B49" s="41" t="s">
        <v>24</v>
      </c>
      <c r="C49" s="70"/>
      <c r="D49" s="71"/>
      <c r="E49" s="42">
        <v>11</v>
      </c>
      <c r="F49" s="43">
        <v>8</v>
      </c>
      <c r="G49" s="43">
        <v>11</v>
      </c>
      <c r="H49" s="43">
        <v>18</v>
      </c>
      <c r="I49" s="43">
        <v>18</v>
      </c>
      <c r="J49" s="43">
        <v>10</v>
      </c>
      <c r="K49" s="43">
        <v>13</v>
      </c>
      <c r="L49" s="43">
        <v>5</v>
      </c>
      <c r="M49" s="43">
        <v>16</v>
      </c>
      <c r="N49" s="43">
        <v>13</v>
      </c>
      <c r="O49" s="43">
        <v>12</v>
      </c>
      <c r="P49" s="51"/>
      <c r="Q49" s="30" t="s">
        <v>61</v>
      </c>
      <c r="R49" s="65"/>
      <c r="S49" s="65"/>
      <c r="T49" s="65"/>
      <c r="U49" s="65"/>
      <c r="V49" s="65"/>
      <c r="W49" s="65"/>
      <c r="X49" s="65"/>
      <c r="Y49" s="66"/>
      <c r="Z49" s="29">
        <v>22</v>
      </c>
      <c r="AA49" s="65"/>
      <c r="AB49" s="65"/>
      <c r="AC49" s="66"/>
    </row>
    <row r="50" spans="2:29" ht="12.75">
      <c r="B50" s="41" t="s">
        <v>25</v>
      </c>
      <c r="C50" s="70"/>
      <c r="D50" s="71"/>
      <c r="E50" s="42"/>
      <c r="F50" s="43">
        <v>9</v>
      </c>
      <c r="G50" s="43">
        <v>11</v>
      </c>
      <c r="H50" s="43">
        <v>3</v>
      </c>
      <c r="I50" s="43">
        <v>4</v>
      </c>
      <c r="J50" s="43">
        <v>9</v>
      </c>
      <c r="K50" s="43">
        <v>5</v>
      </c>
      <c r="L50" s="43">
        <v>10</v>
      </c>
      <c r="M50" s="43">
        <v>5</v>
      </c>
      <c r="N50" s="43">
        <v>6</v>
      </c>
      <c r="O50" s="43"/>
      <c r="P50" s="51"/>
      <c r="Q50" s="41" t="s">
        <v>62</v>
      </c>
      <c r="R50" s="70"/>
      <c r="S50" s="70"/>
      <c r="T50" s="70"/>
      <c r="U50" s="70"/>
      <c r="V50" s="70"/>
      <c r="W50" s="70"/>
      <c r="X50" s="70"/>
      <c r="Y50" s="71"/>
      <c r="Z50" s="39">
        <v>22</v>
      </c>
      <c r="AA50" s="70"/>
      <c r="AB50" s="70"/>
      <c r="AC50" s="71"/>
    </row>
    <row r="51" spans="2:29" ht="12.75">
      <c r="B51" s="41" t="s">
        <v>26</v>
      </c>
      <c r="C51" s="70"/>
      <c r="D51" s="71"/>
      <c r="E51" s="42"/>
      <c r="F51" s="43">
        <v>5</v>
      </c>
      <c r="G51" s="43"/>
      <c r="H51" s="43"/>
      <c r="I51" s="43"/>
      <c r="J51" s="43">
        <v>2</v>
      </c>
      <c r="K51" s="43">
        <v>2</v>
      </c>
      <c r="L51" s="43">
        <v>7</v>
      </c>
      <c r="M51" s="43">
        <v>1</v>
      </c>
      <c r="N51" s="43">
        <v>3</v>
      </c>
      <c r="O51" s="43"/>
      <c r="P51" s="51"/>
      <c r="Q51" s="41" t="s">
        <v>63</v>
      </c>
      <c r="R51" s="70"/>
      <c r="S51" s="70"/>
      <c r="T51" s="70"/>
      <c r="U51" s="70"/>
      <c r="V51" s="70"/>
      <c r="W51" s="70"/>
      <c r="X51" s="70"/>
      <c r="Y51" s="71"/>
      <c r="Z51" s="39">
        <v>0</v>
      </c>
      <c r="AA51" s="70"/>
      <c r="AB51" s="70"/>
      <c r="AC51" s="71"/>
    </row>
    <row r="52" spans="2:29" ht="12.75">
      <c r="B52" s="41" t="s">
        <v>27</v>
      </c>
      <c r="C52" s="70"/>
      <c r="D52" s="71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51"/>
      <c r="Q52" s="41" t="s">
        <v>64</v>
      </c>
      <c r="R52" s="70"/>
      <c r="S52" s="70"/>
      <c r="T52" s="70"/>
      <c r="U52" s="70"/>
      <c r="V52" s="70"/>
      <c r="W52" s="70"/>
      <c r="X52" s="70"/>
      <c r="Y52" s="71"/>
      <c r="Z52" s="39">
        <v>0</v>
      </c>
      <c r="AA52" s="70"/>
      <c r="AB52" s="70"/>
      <c r="AC52" s="71"/>
    </row>
    <row r="53" spans="2:29" ht="12.75" thickBot="1">
      <c r="B53" s="41" t="s">
        <v>28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51"/>
      <c r="Q53" s="54" t="s">
        <v>29</v>
      </c>
      <c r="R53" s="72"/>
      <c r="S53" s="72"/>
      <c r="T53" s="72"/>
      <c r="U53" s="72"/>
      <c r="V53" s="72"/>
      <c r="W53" s="72"/>
      <c r="X53" s="72"/>
      <c r="Y53" s="73"/>
      <c r="Z53" s="53">
        <v>0</v>
      </c>
      <c r="AA53" s="72"/>
      <c r="AB53" s="72"/>
      <c r="AC53" s="73"/>
    </row>
    <row r="54" spans="2:16" ht="12.75">
      <c r="B54" s="41" t="s">
        <v>29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51"/>
    </row>
    <row r="55" spans="2:16" ht="12.75">
      <c r="B55" s="41" t="s">
        <v>30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51"/>
    </row>
    <row r="56" spans="2:16" ht="12.75" thickBot="1">
      <c r="B56" s="54" t="s">
        <v>31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7">
        <v>22</v>
      </c>
    </row>
    <row r="57" spans="2:16" ht="26.25" customHeight="1" thickBot="1">
      <c r="B57" s="74" t="s">
        <v>65</v>
      </c>
      <c r="C57" s="10"/>
      <c r="D57" s="11"/>
      <c r="E57" s="75">
        <v>5.5</v>
      </c>
      <c r="F57" s="76">
        <v>4.1399999999999997</v>
      </c>
      <c r="G57" s="76">
        <v>4.5</v>
      </c>
      <c r="H57" s="76">
        <v>4.9100000000000001</v>
      </c>
      <c r="I57" s="76">
        <v>4.8200000000000003</v>
      </c>
      <c r="J57" s="76">
        <v>4.4500000000000002</v>
      </c>
      <c r="K57" s="76">
        <v>4.6799999999999997</v>
      </c>
      <c r="L57" s="76">
        <v>3.9100000000000001</v>
      </c>
      <c r="M57" s="76">
        <v>4.6799999999999997</v>
      </c>
      <c r="N57" s="76">
        <v>4.4500000000000002</v>
      </c>
      <c r="O57" s="76">
        <v>5.4500000000000002</v>
      </c>
      <c r="P57" s="77"/>
    </row>
  </sheetData>
  <mergeCells count="55">
    <mergeCell ref="B2:B4"/>
    <mergeCell ref="C2:C4"/>
    <mergeCell ref="D2:D4"/>
    <mergeCell ref="E2:P2"/>
    <mergeCell ref="Q2:Y2"/>
    <mergeCell ref="Z2:AB3"/>
    <mergeCell ref="AC2:AC4"/>
    <mergeCell ref="AD2:AD4"/>
    <mergeCell ref="AE2:AE4"/>
    <mergeCell ref="AF2:AF4"/>
    <mergeCell ref="AG2:AG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B47:D48"/>
    <mergeCell ref="E47:Y47"/>
    <mergeCell ref="Z47:AB48"/>
    <mergeCell ref="AC47:AC48"/>
    <mergeCell ref="B49:D49"/>
    <mergeCell ref="Q49:Y49"/>
    <mergeCell ref="Z49:AC49"/>
    <mergeCell ref="B50:D50"/>
    <mergeCell ref="Q50:Y50"/>
    <mergeCell ref="Z50:AC50"/>
    <mergeCell ref="B51:D51"/>
    <mergeCell ref="Q51:Y51"/>
    <mergeCell ref="Z51:AC51"/>
    <mergeCell ref="B52:D52"/>
    <mergeCell ref="Q52:Y52"/>
    <mergeCell ref="Z52:AC52"/>
    <mergeCell ref="B53:D53"/>
    <mergeCell ref="Q53:Y53"/>
    <mergeCell ref="Z53:AC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00f6c17-4923-4472-a43c-6f79ac954287}">
  <dimension ref="B2:AC30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76</v>
      </c>
      <c r="C3" s="88" t="s">
        <v>77</v>
      </c>
      <c r="D3" s="88" t="s">
        <v>78</v>
      </c>
      <c r="E3" s="70"/>
      <c r="F3" s="87"/>
      <c r="G3" s="88" t="s">
        <v>79</v>
      </c>
      <c r="H3" s="70"/>
      <c r="I3" s="70"/>
      <c r="J3" s="70"/>
      <c r="K3" s="70"/>
      <c r="L3" s="87"/>
      <c r="M3" s="88" t="s">
        <v>80</v>
      </c>
      <c r="N3" s="70"/>
      <c r="O3" s="70"/>
      <c r="P3" s="70"/>
      <c r="Q3" s="70"/>
      <c r="R3" s="87"/>
      <c r="S3" s="88">
        <v>22</v>
      </c>
      <c r="T3" s="88" t="s">
        <v>81</v>
      </c>
      <c r="U3" s="70"/>
      <c r="V3" s="70"/>
      <c r="W3" s="70"/>
      <c r="X3" s="87"/>
      <c r="Y3" s="88">
        <v>22</v>
      </c>
      <c r="Z3" s="70"/>
      <c r="AA3" s="70"/>
      <c r="AB3" s="70"/>
      <c r="AC3" s="87"/>
    </row>
    <row r="4" spans="2:29" ht="12.75">
      <c r="B4" s="88" t="s">
        <v>82</v>
      </c>
      <c r="C4" s="70"/>
      <c r="D4" s="70"/>
      <c r="E4" s="70"/>
      <c r="F4" s="70"/>
      <c r="G4" s="87"/>
      <c r="H4" s="89">
        <f>COUNTIF('Klasyfikacja roczna'!AG5:AG46,"&gt;=3,5")-COUNTIF('Klasyfikacja roczna'!AG5:AG46,"&gt;4")</f>
      </c>
      <c r="I4" s="88" t="s">
        <v>83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COUNTIF('Klasyfikacja roczna'!AG5:AG46,"&gt;4")-COUNTIF('Klasyfikacja roczna'!AG5:AG46,"&gt;4,74")</f>
      </c>
      <c r="T4" s="88" t="s">
        <v>84</v>
      </c>
      <c r="U4" s="70"/>
      <c r="V4" s="70"/>
      <c r="W4" s="70"/>
      <c r="X4" s="70"/>
      <c r="Y4" s="70"/>
      <c r="Z4" s="70"/>
      <c r="AA4" s="70"/>
      <c r="AB4" s="87"/>
      <c r="AC4" s="89">
        <f>COUNTIF('Klasyfikacja roczna'!AG5:AG46,"&gt;4,74")</f>
      </c>
    </row>
    <row r="5" spans="2:29" ht="12.75">
      <c r="B5" s="88" t="s">
        <v>85</v>
      </c>
      <c r="C5" s="70"/>
      <c r="D5" s="70"/>
      <c r="E5" s="70"/>
      <c r="F5" s="70"/>
      <c r="G5" s="70"/>
      <c r="H5" s="87"/>
      <c r="I5" s="89">
        <f>MAX('Klasyfikacja roczna'!AG5:AG46)</f>
      </c>
      <c r="J5" s="88" t="s">
        <v>86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MIN('Klasyfikacja roczna'!AG5:AG46)</f>
      </c>
      <c r="AA5" s="70"/>
      <c r="AB5" s="70"/>
      <c r="AC5" s="87"/>
    </row>
    <row r="6" spans="2:29" ht="12.75">
      <c r="B6" s="88" t="s">
        <v>87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88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2.75">
      <c r="B7" s="88" t="s">
        <v>60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60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89</v>
      </c>
      <c r="C8" s="70"/>
      <c r="D8" s="70"/>
      <c r="E8" s="87"/>
      <c r="F8" s="89">
        <f>'Klasyfikacja roczna'!Z50</f>
      </c>
      <c r="G8" s="88" t="s">
        <v>90</v>
      </c>
      <c r="H8" s="70"/>
      <c r="I8" s="70"/>
      <c r="J8" s="70"/>
      <c r="K8" s="87"/>
      <c r="L8" s="89">
        <f>F8/22*100</f>
      </c>
      <c r="M8" s="88" t="s">
        <v>91</v>
      </c>
      <c r="N8" s="88" t="s">
        <v>92</v>
      </c>
      <c r="O8" s="70"/>
      <c r="P8" s="70"/>
      <c r="Q8" s="70"/>
      <c r="R8" s="70"/>
      <c r="S8" s="70"/>
      <c r="T8" s="70"/>
      <c r="U8" s="87"/>
      <c r="V8" s="89">
        <f>COUNTIF('Klasyfikacja roczna'!V5:V46,2)</f>
      </c>
      <c r="W8" s="88" t="s">
        <v>90</v>
      </c>
      <c r="X8" s="70"/>
      <c r="Y8" s="70"/>
      <c r="Z8" s="70"/>
      <c r="AA8" s="87"/>
      <c r="AB8" s="89">
        <f>V8/22*100</f>
      </c>
      <c r="AC8" s="88" t="s">
        <v>91</v>
      </c>
    </row>
    <row r="9" spans="2:29" ht="12.75">
      <c r="B9" s="88" t="s">
        <v>93</v>
      </c>
      <c r="C9" s="70"/>
      <c r="D9" s="70"/>
      <c r="E9" s="87"/>
      <c r="F9" s="89">
        <f>COUNTIF('Klasyfikacja roczna'!V5:V46,1)</f>
      </c>
      <c r="G9" s="88" t="s">
        <v>90</v>
      </c>
      <c r="H9" s="70"/>
      <c r="I9" s="70"/>
      <c r="J9" s="70"/>
      <c r="K9" s="87"/>
      <c r="L9" s="89">
        <f>F9/22*100</f>
      </c>
      <c r="M9" s="88" t="s">
        <v>91</v>
      </c>
      <c r="N9" s="88" t="s">
        <v>94</v>
      </c>
      <c r="O9" s="70"/>
      <c r="P9" s="70"/>
      <c r="Q9" s="70"/>
      <c r="R9" s="70"/>
      <c r="S9" s="70"/>
      <c r="T9" s="70"/>
      <c r="U9" s="87"/>
      <c r="V9" s="89">
        <f>COUNTIF('Klasyfikacja roczna'!V5:V46,"&gt;=3")</f>
      </c>
      <c r="W9" s="88" t="s">
        <v>90</v>
      </c>
      <c r="X9" s="70"/>
      <c r="Y9" s="70"/>
      <c r="Z9" s="70"/>
      <c r="AA9" s="87"/>
      <c r="AB9" s="89">
        <f>V9/22*100</f>
      </c>
      <c r="AC9" s="88" t="s">
        <v>91</v>
      </c>
    </row>
    <row r="10" spans="2:29" ht="12.75">
      <c r="B10" s="88" t="s">
        <v>95</v>
      </c>
      <c r="C10" s="70"/>
      <c r="D10" s="70"/>
      <c r="E10" s="70"/>
      <c r="F10" s="70"/>
      <c r="G10" s="70"/>
      <c r="H10" s="87"/>
      <c r="I10" s="88" t="s">
        <v>96</v>
      </c>
      <c r="J10" s="70"/>
      <c r="K10" s="70"/>
      <c r="L10" s="70"/>
      <c r="M10" s="70"/>
      <c r="N10" s="87"/>
      <c r="O10" s="88" t="s">
        <v>97</v>
      </c>
      <c r="P10" s="70"/>
      <c r="Q10" s="70"/>
      <c r="R10" s="70"/>
      <c r="S10" s="70"/>
      <c r="T10" s="70"/>
      <c r="U10" s="87"/>
      <c r="V10" s="88" t="s">
        <v>98</v>
      </c>
      <c r="W10" s="70"/>
      <c r="X10" s="87"/>
      <c r="Y10" s="88" t="s">
        <v>99</v>
      </c>
      <c r="Z10" s="70"/>
      <c r="AA10" s="70"/>
      <c r="AB10" s="70"/>
      <c r="AC10" s="87"/>
    </row>
    <row r="11" spans="2:29" ht="12.75">
      <c r="B11" s="88" t="s">
        <v>60</v>
      </c>
      <c r="C11" s="70"/>
      <c r="D11" s="70"/>
      <c r="E11" s="70"/>
      <c r="F11" s="70"/>
      <c r="G11" s="70"/>
      <c r="H11" s="87"/>
      <c r="I11" s="88" t="s">
        <v>60</v>
      </c>
      <c r="J11" s="70"/>
      <c r="K11" s="70"/>
      <c r="L11" s="70"/>
      <c r="M11" s="70"/>
      <c r="N11" s="87"/>
      <c r="O11" s="88" t="s">
        <v>60</v>
      </c>
      <c r="P11" s="70"/>
      <c r="Q11" s="70"/>
      <c r="R11" s="70"/>
      <c r="S11" s="70"/>
      <c r="T11" s="70"/>
      <c r="U11" s="87"/>
      <c r="V11" s="88" t="s">
        <v>60</v>
      </c>
      <c r="W11" s="70"/>
      <c r="X11" s="87"/>
      <c r="Y11" s="88" t="s">
        <v>60</v>
      </c>
      <c r="Z11" s="70"/>
      <c r="AA11" s="70"/>
      <c r="AB11" s="70"/>
      <c r="AC11" s="87"/>
    </row>
    <row r="12" spans="2:29" ht="12.75">
      <c r="B12" s="88" t="s">
        <v>100</v>
      </c>
      <c r="C12" s="70"/>
      <c r="D12" s="70"/>
      <c r="E12" s="70"/>
      <c r="F12" s="70"/>
      <c r="G12" s="70"/>
      <c r="H12" s="87"/>
      <c r="I12" s="88" t="s">
        <v>101</v>
      </c>
      <c r="J12" s="87"/>
      <c r="K12" s="88" t="s">
        <v>102</v>
      </c>
      <c r="L12" s="70"/>
      <c r="M12" s="87"/>
      <c r="N12" s="88" t="s">
        <v>60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56</v>
      </c>
      <c r="C13" s="70"/>
      <c r="D13" s="70"/>
      <c r="E13" s="70"/>
      <c r="F13" s="70"/>
      <c r="G13" s="70"/>
      <c r="H13" s="87"/>
      <c r="I13" s="92">
        <v>5.2699999999999996</v>
      </c>
      <c r="J13" s="87"/>
      <c r="K13" s="92">
        <v>98.799999999999997</v>
      </c>
      <c r="L13" s="70"/>
      <c r="M13" s="87"/>
      <c r="N13" s="78"/>
      <c r="AC13" s="16"/>
    </row>
    <row r="14" spans="2:29" ht="12.75">
      <c r="B14" s="88" t="s">
        <v>50</v>
      </c>
      <c r="C14" s="70"/>
      <c r="D14" s="70"/>
      <c r="E14" s="70"/>
      <c r="F14" s="70"/>
      <c r="G14" s="70"/>
      <c r="H14" s="87"/>
      <c r="I14" s="92">
        <v>5.1799999999999997</v>
      </c>
      <c r="J14" s="87"/>
      <c r="K14" s="92">
        <v>92.579999999999998</v>
      </c>
      <c r="L14" s="70"/>
      <c r="M14" s="87"/>
      <c r="N14" s="78"/>
      <c r="AC14" s="16"/>
    </row>
    <row r="15" spans="2:29" ht="12.75">
      <c r="B15" s="88" t="s">
        <v>43</v>
      </c>
      <c r="C15" s="70"/>
      <c r="D15" s="70"/>
      <c r="E15" s="70"/>
      <c r="F15" s="70"/>
      <c r="G15" s="70"/>
      <c r="H15" s="87"/>
      <c r="I15" s="92">
        <v>5.0899999999999999</v>
      </c>
      <c r="J15" s="87"/>
      <c r="K15" s="92">
        <v>93.780000000000001</v>
      </c>
      <c r="L15" s="70"/>
      <c r="M15" s="87"/>
      <c r="N15" s="78"/>
      <c r="AC15" s="16"/>
    </row>
    <row r="16" spans="2:29" ht="12.75">
      <c r="B16" s="88" t="s">
        <v>44</v>
      </c>
      <c r="C16" s="70"/>
      <c r="D16" s="70"/>
      <c r="E16" s="70"/>
      <c r="F16" s="70"/>
      <c r="G16" s="70"/>
      <c r="H16" s="87"/>
      <c r="I16" s="92">
        <v>5.0899999999999999</v>
      </c>
      <c r="J16" s="87"/>
      <c r="K16" s="92">
        <v>98.909999999999997</v>
      </c>
      <c r="L16" s="70"/>
      <c r="M16" s="87"/>
      <c r="N16" s="78"/>
      <c r="AC16" s="16"/>
    </row>
    <row r="17" spans="2:29" ht="12.75">
      <c r="B17" s="88" t="s">
        <v>55</v>
      </c>
      <c r="C17" s="70"/>
      <c r="D17" s="70"/>
      <c r="E17" s="70"/>
      <c r="F17" s="70"/>
      <c r="G17" s="70"/>
      <c r="H17" s="87"/>
      <c r="I17" s="92">
        <v>5.0899999999999999</v>
      </c>
      <c r="J17" s="87"/>
      <c r="K17" s="92">
        <v>98.359999999999999</v>
      </c>
      <c r="L17" s="70"/>
      <c r="M17" s="87"/>
      <c r="N17" s="78"/>
      <c r="AC17" s="16"/>
    </row>
    <row r="18" spans="2:29" ht="12.75">
      <c r="B18" s="88" t="s">
        <v>59</v>
      </c>
      <c r="C18" s="70"/>
      <c r="D18" s="70"/>
      <c r="E18" s="70"/>
      <c r="F18" s="70"/>
      <c r="G18" s="70"/>
      <c r="H18" s="87"/>
      <c r="I18" s="92">
        <v>5.0899999999999999</v>
      </c>
      <c r="J18" s="87"/>
      <c r="K18" s="92">
        <v>97.590000000000003</v>
      </c>
      <c r="L18" s="70"/>
      <c r="M18" s="87"/>
      <c r="N18" s="78"/>
      <c r="AC18" s="16"/>
    </row>
    <row r="19" spans="2:29" ht="12.75">
      <c r="B19" s="88" t="s">
        <v>40</v>
      </c>
      <c r="C19" s="70"/>
      <c r="D19" s="70"/>
      <c r="E19" s="70"/>
      <c r="F19" s="70"/>
      <c r="G19" s="70"/>
      <c r="H19" s="87"/>
      <c r="I19" s="92">
        <v>5</v>
      </c>
      <c r="J19" s="87"/>
      <c r="K19" s="92">
        <v>96.5</v>
      </c>
      <c r="L19" s="70"/>
      <c r="M19" s="87"/>
      <c r="N19" s="78"/>
      <c r="AC19" s="16"/>
    </row>
    <row r="20" spans="2:29" ht="12.75">
      <c r="B20" s="88" t="s">
        <v>42</v>
      </c>
      <c r="C20" s="70"/>
      <c r="D20" s="70"/>
      <c r="E20" s="70"/>
      <c r="F20" s="70"/>
      <c r="G20" s="70"/>
      <c r="H20" s="87"/>
      <c r="I20" s="92">
        <v>5</v>
      </c>
      <c r="J20" s="87"/>
      <c r="K20" s="92">
        <v>96.069999999999993</v>
      </c>
      <c r="L20" s="70"/>
      <c r="M20" s="87"/>
      <c r="N20" s="91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90"/>
    </row>
    <row r="21" spans="2:29" ht="12.75">
      <c r="B21" s="88" t="s">
        <v>103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87"/>
    </row>
    <row r="22" spans="2:29" ht="12.75">
      <c r="B22" s="88" t="s">
        <v>48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87"/>
    </row>
    <row r="23" spans="2:29" ht="12.75">
      <c r="B23" s="88" t="s">
        <v>104</v>
      </c>
      <c r="C23" s="68"/>
      <c r="D23" s="86"/>
      <c r="E23" s="88" t="s">
        <v>4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87"/>
      <c r="X23" s="88" t="s">
        <v>60</v>
      </c>
      <c r="Y23" s="70"/>
      <c r="Z23" s="70"/>
      <c r="AA23" s="70"/>
      <c r="AB23" s="70"/>
      <c r="AC23" s="87"/>
    </row>
    <row r="24" spans="2:29" ht="12.75">
      <c r="B24" s="78"/>
      <c r="D24" s="16"/>
      <c r="E24" s="43" t="s">
        <v>29</v>
      </c>
      <c r="F24" s="87"/>
      <c r="G24" s="43" t="s">
        <v>28</v>
      </c>
      <c r="H24" s="70"/>
      <c r="I24" s="87"/>
      <c r="J24" s="43" t="s">
        <v>27</v>
      </c>
      <c r="K24" s="70"/>
      <c r="L24" s="87"/>
      <c r="M24" s="43" t="s">
        <v>26</v>
      </c>
      <c r="N24" s="70"/>
      <c r="O24" s="87"/>
      <c r="P24" s="43" t="s">
        <v>25</v>
      </c>
      <c r="Q24" s="70"/>
      <c r="R24" s="87"/>
      <c r="S24" s="43" t="s">
        <v>24</v>
      </c>
      <c r="T24" s="70"/>
      <c r="U24" s="87"/>
      <c r="V24" s="43" t="s">
        <v>23</v>
      </c>
      <c r="W24" s="87"/>
      <c r="X24" s="43" t="s">
        <v>105</v>
      </c>
      <c r="Y24" s="70"/>
      <c r="Z24" s="70"/>
      <c r="AA24" s="70"/>
      <c r="AB24" s="70"/>
      <c r="AC24" s="87"/>
    </row>
    <row r="25" spans="2:29" ht="12.75">
      <c r="B25" s="91"/>
      <c r="C25" s="62"/>
      <c r="D25" s="90"/>
      <c r="E25" s="93">
        <f>SUM('Klasyfikacja roczna'!W5:W46)</f>
      </c>
      <c r="F25" s="87"/>
      <c r="G25" s="93">
        <f>SUM('Klasyfikacja roczna'!V5:V46)</f>
      </c>
      <c r="H25" s="70"/>
      <c r="I25" s="87"/>
      <c r="J25" s="93">
        <f>SUM('Klasyfikacja roczna'!U5:U46)</f>
      </c>
      <c r="K25" s="70"/>
      <c r="L25" s="87"/>
      <c r="M25" s="93">
        <f>SUM('Klasyfikacja roczna'!T5:T46)</f>
      </c>
      <c r="N25" s="70"/>
      <c r="O25" s="87"/>
      <c r="P25" s="93">
        <f>SUM('Klasyfikacja roczna'!S5:S46)</f>
      </c>
      <c r="Q25" s="70"/>
      <c r="R25" s="87"/>
      <c r="S25" s="93">
        <f>SUM('Klasyfikacja roczna'!R5:R46)</f>
      </c>
      <c r="T25" s="70"/>
      <c r="U25" s="87"/>
      <c r="V25" s="93">
        <f>SUM('Klasyfikacja roczna'!Q5:Q46)</f>
      </c>
      <c r="W25" s="87"/>
      <c r="X25" s="93">
        <f>(G25*1+J25*2+M25*3+P25*4+S25*5+V25*6)/SUM(G25:V25)</f>
      </c>
      <c r="Y25" s="70"/>
      <c r="Z25" s="70"/>
      <c r="AA25" s="70"/>
      <c r="AB25" s="70"/>
      <c r="AC25" s="87"/>
    </row>
    <row r="26" spans="2:29" ht="12.75">
      <c r="B26" s="88" t="s">
        <v>106</v>
      </c>
      <c r="C26" s="68"/>
      <c r="D26" s="86"/>
      <c r="E26" s="88" t="s">
        <v>4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87"/>
    </row>
    <row r="27" spans="2:29" ht="12.75">
      <c r="B27" s="78"/>
      <c r="D27" s="16"/>
      <c r="E27" s="43" t="s">
        <v>107</v>
      </c>
      <c r="F27" s="70"/>
      <c r="G27" s="70"/>
      <c r="H27" s="87"/>
      <c r="I27" s="43" t="s">
        <v>108</v>
      </c>
      <c r="J27" s="70"/>
      <c r="K27" s="70"/>
      <c r="L27" s="87"/>
      <c r="M27" s="43" t="s">
        <v>109</v>
      </c>
      <c r="N27" s="70"/>
      <c r="O27" s="87"/>
      <c r="P27" s="43" t="s">
        <v>25</v>
      </c>
      <c r="Q27" s="70"/>
      <c r="R27" s="87"/>
      <c r="S27" s="43" t="s">
        <v>24</v>
      </c>
      <c r="T27" s="70"/>
      <c r="U27" s="70"/>
      <c r="V27" s="70"/>
      <c r="W27" s="87"/>
      <c r="X27" s="43" t="s">
        <v>110</v>
      </c>
      <c r="Y27" s="70"/>
      <c r="Z27" s="70"/>
      <c r="AA27" s="70"/>
      <c r="AB27" s="70"/>
      <c r="AC27" s="87"/>
    </row>
    <row r="28" spans="2:29" ht="12.75">
      <c r="B28" s="91"/>
      <c r="C28" s="62"/>
      <c r="D28" s="90"/>
      <c r="E28" s="93">
        <f>COUNTIF('Klasyfikacja roczna'!D5:D46,"naganne")</f>
      </c>
      <c r="F28" s="70"/>
      <c r="G28" s="70"/>
      <c r="H28" s="87"/>
      <c r="I28" s="93">
        <f>COUNTIF('Klasyfikacja roczna'!D5:D46,"nieodpowiednie")</f>
      </c>
      <c r="J28" s="70"/>
      <c r="K28" s="70"/>
      <c r="L28" s="87"/>
      <c r="M28" s="93">
        <f>COUNTIF('Klasyfikacja roczna'!D5:D46,"poprawne")</f>
      </c>
      <c r="N28" s="70"/>
      <c r="O28" s="87"/>
      <c r="P28" s="93">
        <f>COUNTIF('Klasyfikacja roczna'!D5:D46,"dobre")</f>
      </c>
      <c r="Q28" s="70"/>
      <c r="R28" s="87"/>
      <c r="S28" s="93">
        <f>COUNTIF('Klasyfikacja roczna'!D5:D46,"bardzo dobre")</f>
      </c>
      <c r="T28" s="70"/>
      <c r="U28" s="70"/>
      <c r="V28" s="70"/>
      <c r="W28" s="87"/>
      <c r="X28" s="93">
        <f>COUNTIF('Klasyfikacja roczna'!D5:D46,"wzorowe")</f>
      </c>
      <c r="Y28" s="70"/>
      <c r="Z28" s="70"/>
      <c r="AA28" s="70"/>
      <c r="AB28" s="70"/>
      <c r="AC28" s="87"/>
    </row>
    <row r="29" spans="2:29" ht="12.75">
      <c r="B29" s="88" t="s">
        <v>111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87"/>
    </row>
    <row r="30" spans="2:29" ht="135" customHeight="1">
      <c r="B30" s="88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87"/>
    </row>
  </sheetData>
  <mergeCells count="99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0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AC21"/>
    <mergeCell ref="B22:AC22"/>
    <mergeCell ref="B23:D25"/>
    <mergeCell ref="E23:W23"/>
    <mergeCell ref="X23:AC23"/>
    <mergeCell ref="E24:F24"/>
    <mergeCell ref="G24:I24"/>
    <mergeCell ref="J24:L24"/>
    <mergeCell ref="M24:O24"/>
    <mergeCell ref="P24:R24"/>
    <mergeCell ref="S24:U24"/>
    <mergeCell ref="V24:W24"/>
    <mergeCell ref="X24:AC24"/>
    <mergeCell ref="E25:F25"/>
    <mergeCell ref="G25:I25"/>
    <mergeCell ref="J25:L25"/>
    <mergeCell ref="M25:O25"/>
    <mergeCell ref="P25:R25"/>
    <mergeCell ref="S25:U25"/>
    <mergeCell ref="V25:W25"/>
    <mergeCell ref="X25:AC25"/>
    <mergeCell ref="B26:D28"/>
    <mergeCell ref="E26:AC26"/>
    <mergeCell ref="E27:H27"/>
    <mergeCell ref="I27:L27"/>
    <mergeCell ref="M27:O27"/>
    <mergeCell ref="P27:R27"/>
    <mergeCell ref="S27:W27"/>
    <mergeCell ref="X27:AC27"/>
    <mergeCell ref="E28:H28"/>
    <mergeCell ref="I28:L28"/>
    <mergeCell ref="M28:O28"/>
    <mergeCell ref="P28:R28"/>
    <mergeCell ref="S28:W28"/>
    <mergeCell ref="X28:AC28"/>
    <mergeCell ref="B29:AC29"/>
    <mergeCell ref="B30:AC30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1e5077f-eed3-41a5-8020-ba9254b10dd2}">
  <dimension ref="A1:C23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113</v>
      </c>
      <c r="B1" s="94" t="s">
        <v>114</v>
      </c>
      <c r="C1" s="94" t="s">
        <v>115</v>
      </c>
    </row>
    <row r="2" spans="1:3" ht="12.75">
      <c r="A2" s="95">
        <v>1</v>
      </c>
      <c r="B2" s="95" t="s">
        <v>35</v>
      </c>
      <c r="C2" s="96">
        <v>4.7300000000000004</v>
      </c>
    </row>
    <row r="3" spans="1:3" ht="12.75">
      <c r="A3" s="88">
        <v>2</v>
      </c>
      <c r="B3" s="88" t="s">
        <v>38</v>
      </c>
      <c r="C3" s="92">
        <v>4.5499999999999998</v>
      </c>
    </row>
    <row r="4" spans="1:3" ht="12.75">
      <c r="A4" s="95">
        <v>3</v>
      </c>
      <c r="B4" s="95" t="s">
        <v>40</v>
      </c>
      <c r="C4" s="96">
        <v>5</v>
      </c>
    </row>
    <row r="5" spans="1:3" ht="12.75">
      <c r="A5" s="88">
        <v>4</v>
      </c>
      <c r="B5" s="88" t="s">
        <v>41</v>
      </c>
      <c r="C5" s="92">
        <v>4.6399999999999997</v>
      </c>
    </row>
    <row r="6" spans="1:3" ht="12.75">
      <c r="A6" s="95">
        <v>5</v>
      </c>
      <c r="B6" s="95" t="s">
        <v>42</v>
      </c>
      <c r="C6" s="96">
        <v>5</v>
      </c>
    </row>
    <row r="7" spans="1:3" ht="12.75">
      <c r="A7" s="88">
        <v>6</v>
      </c>
      <c r="B7" s="88" t="s">
        <v>43</v>
      </c>
      <c r="C7" s="92">
        <v>5.0899999999999999</v>
      </c>
    </row>
    <row r="8" spans="1:3" ht="12.75">
      <c r="A8" s="95">
        <v>7</v>
      </c>
      <c r="B8" s="95" t="s">
        <v>44</v>
      </c>
      <c r="C8" s="96">
        <v>5.0899999999999999</v>
      </c>
    </row>
    <row r="9" spans="1:3" ht="12.75">
      <c r="A9" s="88">
        <v>8</v>
      </c>
      <c r="B9" s="88" t="s">
        <v>45</v>
      </c>
      <c r="C9" s="92">
        <v>4.6399999999999997</v>
      </c>
    </row>
    <row r="10" spans="1:3" ht="12.75">
      <c r="A10" s="95">
        <v>9</v>
      </c>
      <c r="B10" s="95" t="s">
        <v>46</v>
      </c>
      <c r="C10" s="96">
        <v>4.2699999999999996</v>
      </c>
    </row>
    <row r="11" spans="1:3" ht="12.75">
      <c r="A11" s="88">
        <v>10</v>
      </c>
      <c r="B11" s="88" t="s">
        <v>47</v>
      </c>
      <c r="C11" s="92">
        <v>3.9100000000000001</v>
      </c>
    </row>
    <row r="12" spans="1:3" ht="12.75">
      <c r="A12" s="95">
        <v>11</v>
      </c>
      <c r="B12" s="95" t="s">
        <v>48</v>
      </c>
      <c r="C12" s="96">
        <v>4.7300000000000004</v>
      </c>
    </row>
    <row r="13" spans="1:3" ht="12.75">
      <c r="A13" s="88">
        <v>12</v>
      </c>
      <c r="B13" s="88" t="s">
        <v>49</v>
      </c>
      <c r="C13" s="92">
        <v>4.7300000000000004</v>
      </c>
    </row>
    <row r="14" spans="1:3" ht="12.75">
      <c r="A14" s="95">
        <v>13</v>
      </c>
      <c r="B14" s="95" t="s">
        <v>50</v>
      </c>
      <c r="C14" s="96">
        <v>5.1799999999999997</v>
      </c>
    </row>
    <row r="15" spans="1:3" ht="12.75">
      <c r="A15" s="88">
        <v>14</v>
      </c>
      <c r="B15" s="88" t="s">
        <v>51</v>
      </c>
      <c r="C15" s="92">
        <v>4.1799999999999997</v>
      </c>
    </row>
    <row r="16" spans="1:3" ht="12.75">
      <c r="A16" s="95">
        <v>15</v>
      </c>
      <c r="B16" s="95" t="s">
        <v>52</v>
      </c>
      <c r="C16" s="96">
        <v>4.5499999999999998</v>
      </c>
    </row>
    <row r="17" spans="1:3" ht="12.75">
      <c r="A17" s="88">
        <v>16</v>
      </c>
      <c r="B17" s="88" t="s">
        <v>53</v>
      </c>
      <c r="C17" s="92">
        <v>4.1799999999999997</v>
      </c>
    </row>
    <row r="18" spans="1:3" ht="12.75">
      <c r="A18" s="95">
        <v>17</v>
      </c>
      <c r="B18" s="95" t="s">
        <v>54</v>
      </c>
      <c r="C18" s="96">
        <v>4.7300000000000004</v>
      </c>
    </row>
    <row r="19" spans="1:3" ht="12.75">
      <c r="A19" s="88">
        <v>18</v>
      </c>
      <c r="B19" s="88" t="s">
        <v>55</v>
      </c>
      <c r="C19" s="92">
        <v>5.0899999999999999</v>
      </c>
    </row>
    <row r="20" spans="1:3" ht="12.75">
      <c r="A20" s="95">
        <v>19</v>
      </c>
      <c r="B20" s="95" t="s">
        <v>56</v>
      </c>
      <c r="C20" s="96">
        <v>5.2699999999999996</v>
      </c>
    </row>
    <row r="21" spans="1:3" ht="12.75">
      <c r="A21" s="88">
        <v>20</v>
      </c>
      <c r="B21" s="88" t="s">
        <v>57</v>
      </c>
      <c r="C21" s="92">
        <v>4.3600000000000003</v>
      </c>
    </row>
    <row r="22" spans="1:3" ht="12.75">
      <c r="A22" s="95">
        <v>21</v>
      </c>
      <c r="B22" s="95" t="s">
        <v>58</v>
      </c>
      <c r="C22" s="96">
        <v>4</v>
      </c>
    </row>
    <row r="23" spans="1:3" ht="12.75">
      <c r="A23" s="88">
        <v>22</v>
      </c>
      <c r="B23" s="88" t="s">
        <v>59</v>
      </c>
      <c r="C23" s="92">
        <v>5.0899999999999999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cb4b24a-dab7-4c5c-a9ad-134cf78df783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116</v>
      </c>
    </row>
    <row r="4" spans="2:2" ht="12.75">
      <c r="B4" s="97" t="s">
        <v>117</v>
      </c>
    </row>
    <row r="5" spans="2:2" ht="12.75">
      <c r="B5" s="98" t="s">
        <v>118</v>
      </c>
    </row>
    <row r="7" spans="2:2" ht="12.75">
      <c r="B7" s="97" t="s">
        <v>119</v>
      </c>
    </row>
    <row r="9" spans="2:3" ht="12.75">
      <c r="B9" s="94" t="s">
        <v>120</v>
      </c>
      <c r="C9" s="94" t="s">
        <v>61</v>
      </c>
    </row>
    <row r="10" spans="2:3" ht="12.75">
      <c r="B10" s="95" t="s">
        <v>121</v>
      </c>
      <c r="C10" s="95">
        <v>22</v>
      </c>
    </row>
    <row r="11" spans="2:3" ht="12.75">
      <c r="B11" s="88" t="s">
        <v>122</v>
      </c>
      <c r="C11" s="88">
        <v>22</v>
      </c>
    </row>
    <row r="12" spans="2:3" ht="12.75">
      <c r="B12" s="95" t="s">
        <v>123</v>
      </c>
      <c r="C12" s="95">
        <v>22</v>
      </c>
    </row>
    <row r="13" spans="2:3" ht="12.75">
      <c r="B13" s="88" t="s">
        <v>124</v>
      </c>
      <c r="C13" s="88">
        <v>22</v>
      </c>
    </row>
    <row r="14" spans="2:3" ht="12.75">
      <c r="B14" s="95" t="s">
        <v>125</v>
      </c>
      <c r="C14" s="95">
        <v>22</v>
      </c>
    </row>
    <row r="15" spans="2:3" ht="12.75">
      <c r="B15" s="88" t="s">
        <v>126</v>
      </c>
      <c r="C15" s="88">
        <v>22</v>
      </c>
    </row>
    <row r="16" spans="2:3" ht="12.75">
      <c r="B16" s="95" t="s">
        <v>127</v>
      </c>
      <c r="C16" s="95">
        <v>22</v>
      </c>
    </row>
    <row r="17" spans="2:3" ht="12.75">
      <c r="B17" s="88" t="s">
        <v>128</v>
      </c>
      <c r="C17" s="88">
        <v>22</v>
      </c>
    </row>
    <row r="19" spans="2:2" ht="12.75">
      <c r="B19" s="97" t="s">
        <v>129</v>
      </c>
    </row>
    <row r="21" spans="2:3" ht="12.75">
      <c r="B21" s="94" t="s">
        <v>130</v>
      </c>
      <c r="C21" s="94" t="s">
        <v>131</v>
      </c>
    </row>
    <row r="22" spans="2:3" ht="12.75">
      <c r="B22" s="95" t="s">
        <v>128</v>
      </c>
      <c r="C22" s="96">
        <v>95.549999999999997</v>
      </c>
    </row>
    <row r="24" spans="2:2" ht="12.75">
      <c r="B24" s="97" t="s">
        <v>132</v>
      </c>
    </row>
    <row r="26" spans="2:7" ht="12.75">
      <c r="B26" s="94" t="s">
        <v>2</v>
      </c>
      <c r="C26" s="94" t="s">
        <v>133</v>
      </c>
      <c r="D26" s="94" t="s">
        <v>134</v>
      </c>
      <c r="E26" s="94" t="s">
        <v>61</v>
      </c>
      <c r="F26" s="94" t="s">
        <v>135</v>
      </c>
      <c r="G26" s="94" t="s">
        <v>4</v>
      </c>
    </row>
    <row r="27" spans="2:7" ht="12.75">
      <c r="B27" s="95" t="s">
        <v>36</v>
      </c>
      <c r="C27" s="95">
        <v>9</v>
      </c>
      <c r="D27" s="95" t="s">
        <v>62</v>
      </c>
      <c r="E27" s="95">
        <v>22</v>
      </c>
      <c r="F27" s="95" t="s">
        <v>136</v>
      </c>
      <c r="G27" s="95">
        <v>25</v>
      </c>
    </row>
    <row r="28" spans="2:7" ht="12.75">
      <c r="B28" s="88" t="s">
        <v>39</v>
      </c>
      <c r="C28" s="88">
        <v>13</v>
      </c>
      <c r="D28" s="88" t="s">
        <v>63</v>
      </c>
      <c r="E28" s="88">
        <v>0</v>
      </c>
      <c r="F28" s="88" t="s">
        <v>137</v>
      </c>
      <c r="G28" s="88">
        <v>135</v>
      </c>
    </row>
    <row r="29" spans="2:7" ht="12.75">
      <c r="B29" s="95" t="s">
        <v>138</v>
      </c>
      <c r="C29" s="95">
        <v>0</v>
      </c>
      <c r="D29" s="95" t="s">
        <v>64</v>
      </c>
      <c r="E29" s="95">
        <v>0</v>
      </c>
      <c r="F29" s="95" t="s">
        <v>139</v>
      </c>
      <c r="G29" s="95">
        <v>62</v>
      </c>
    </row>
    <row r="30" spans="2:7" ht="12.75">
      <c r="B30" s="88" t="s">
        <v>140</v>
      </c>
      <c r="C30" s="88">
        <v>0</v>
      </c>
      <c r="D30" s="88" t="s">
        <v>141</v>
      </c>
      <c r="E30" s="88">
        <v>0</v>
      </c>
      <c r="F30" s="88" t="s">
        <v>142</v>
      </c>
      <c r="G30" s="88">
        <v>20</v>
      </c>
    </row>
    <row r="31" spans="2:7" ht="12.75">
      <c r="B31" s="95" t="s">
        <v>143</v>
      </c>
      <c r="C31" s="95">
        <v>0</v>
      </c>
      <c r="D31" s="95" t="s">
        <v>60</v>
      </c>
      <c r="E31" s="95" t="s">
        <v>60</v>
      </c>
      <c r="F31" s="95" t="s">
        <v>144</v>
      </c>
      <c r="G31" s="95">
        <v>0</v>
      </c>
    </row>
    <row r="32" spans="2:7" ht="12.75">
      <c r="B32" s="88" t="s">
        <v>145</v>
      </c>
      <c r="C32" s="88">
        <v>0</v>
      </c>
      <c r="D32" s="88" t="s">
        <v>60</v>
      </c>
      <c r="E32" s="88" t="s">
        <v>60</v>
      </c>
      <c r="F32" s="88" t="s">
        <v>146</v>
      </c>
      <c r="G32" s="88">
        <v>0</v>
      </c>
    </row>
    <row r="33" spans="2:7" ht="12.75">
      <c r="B33" s="95" t="s">
        <v>60</v>
      </c>
      <c r="C33" s="95" t="s">
        <v>60</v>
      </c>
      <c r="D33" s="95" t="s">
        <v>60</v>
      </c>
      <c r="E33" s="95" t="s">
        <v>60</v>
      </c>
      <c r="F33" s="95" t="s">
        <v>147</v>
      </c>
      <c r="G33" s="95">
        <v>0</v>
      </c>
    </row>
    <row r="35" spans="2:2" ht="12.75">
      <c r="B35" s="97" t="s">
        <v>148</v>
      </c>
    </row>
    <row r="37" spans="2:3" ht="12.75">
      <c r="B37" s="94" t="s">
        <v>134</v>
      </c>
      <c r="C37" s="94" t="s">
        <v>133</v>
      </c>
    </row>
    <row r="38" spans="2:3" ht="12.75">
      <c r="B38" s="95" t="s">
        <v>149</v>
      </c>
      <c r="C38" s="95">
        <v>14</v>
      </c>
    </row>
    <row r="39" spans="2:3" ht="12.75">
      <c r="B39" s="88" t="s">
        <v>150</v>
      </c>
      <c r="C39" s="88">
        <v>8</v>
      </c>
    </row>
    <row r="40" spans="2:3" ht="12.75">
      <c r="B40" s="95" t="s">
        <v>151</v>
      </c>
      <c r="C40" s="95">
        <v>0</v>
      </c>
    </row>
    <row r="42" spans="2:2" ht="12.75">
      <c r="B42" s="97" t="s">
        <v>152</v>
      </c>
    </row>
    <row r="44" spans="2:3" ht="12.75">
      <c r="B44" s="94" t="s">
        <v>153</v>
      </c>
      <c r="C44" s="94" t="s">
        <v>154</v>
      </c>
    </row>
    <row r="45" spans="2:3" ht="12.75">
      <c r="B45" s="95" t="s">
        <v>155</v>
      </c>
      <c r="C45" s="95">
        <v>0</v>
      </c>
    </row>
    <row r="46" spans="2:3" ht="12.75">
      <c r="B46" s="88" t="s">
        <v>156</v>
      </c>
      <c r="C46" s="88">
        <v>0</v>
      </c>
    </row>
    <row r="47" spans="2:3" ht="12.75">
      <c r="B47" s="95" t="s">
        <v>82</v>
      </c>
      <c r="C47" s="95">
        <v>2</v>
      </c>
    </row>
    <row r="48" spans="2:3" ht="12.75">
      <c r="B48" s="88" t="s">
        <v>157</v>
      </c>
      <c r="C48" s="88">
        <v>12</v>
      </c>
    </row>
    <row r="49" spans="2:3" ht="12.75">
      <c r="B49" s="95" t="s">
        <v>84</v>
      </c>
      <c r="C49" s="95">
        <v>8</v>
      </c>
    </row>
    <row r="50" spans="2:3" ht="12.75">
      <c r="B50" s="88" t="s">
        <v>85</v>
      </c>
      <c r="C50" s="92">
        <v>5.2699999999999996</v>
      </c>
    </row>
    <row r="51" spans="2:3" ht="12.75">
      <c r="B51" s="95" t="s">
        <v>86</v>
      </c>
      <c r="C51" s="96">
        <v>3.9100000000000001</v>
      </c>
    </row>
    <row r="53" spans="2:2" ht="12.75">
      <c r="B53" s="97" t="s">
        <v>158</v>
      </c>
    </row>
    <row r="55" spans="2:3" ht="12.75">
      <c r="B55" s="94" t="s">
        <v>159</v>
      </c>
      <c r="C55" s="94" t="s">
        <v>61</v>
      </c>
    </row>
    <row r="56" spans="2:3" ht="12.75">
      <c r="B56" s="95" t="s">
        <v>160</v>
      </c>
      <c r="C56" s="95">
        <v>0</v>
      </c>
    </row>
    <row r="57" spans="2:3" ht="12.75">
      <c r="B57" s="88" t="s">
        <v>161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88802e70-f095-4386-9a48-60920ab70211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162</v>
      </c>
    </row>
    <row r="4" spans="2:3" ht="12.75">
      <c r="B4" s="94" t="s">
        <v>2</v>
      </c>
      <c r="C4" s="94" t="s">
        <v>4</v>
      </c>
    </row>
    <row r="5" spans="2:3" ht="12.75">
      <c r="B5" s="95" t="s">
        <v>36</v>
      </c>
      <c r="C5" s="95">
        <v>9</v>
      </c>
    </row>
    <row r="6" spans="2:3" ht="12.75">
      <c r="B6" s="88" t="s">
        <v>39</v>
      </c>
      <c r="C6" s="88">
        <v>13</v>
      </c>
    </row>
    <row r="7" spans="2:3" ht="12.75">
      <c r="B7" s="95" t="s">
        <v>138</v>
      </c>
      <c r="C7" s="95">
        <v>0</v>
      </c>
    </row>
    <row r="8" spans="2:3" ht="12.75">
      <c r="B8" s="88" t="s">
        <v>140</v>
      </c>
      <c r="C8" s="88">
        <v>0</v>
      </c>
    </row>
    <row r="9" spans="2:3" ht="12.75">
      <c r="B9" s="95" t="s">
        <v>143</v>
      </c>
      <c r="C9" s="95">
        <v>0</v>
      </c>
    </row>
    <row r="10" spans="2:3" ht="12.75">
      <c r="B10" s="88" t="s">
        <v>145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577202f-6cb3-4d09-9098-0311a87f8861}">
  <dimension ref="B2:E200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163</v>
      </c>
    </row>
    <row r="4" spans="2:3" ht="12.75">
      <c r="B4" s="94" t="s">
        <v>164</v>
      </c>
      <c r="C4" s="94" t="s">
        <v>165</v>
      </c>
    </row>
    <row r="5" spans="2:3" ht="12.75">
      <c r="B5" s="95">
        <v>1</v>
      </c>
      <c r="C5" s="95" t="s">
        <v>48</v>
      </c>
    </row>
    <row r="7" spans="2:2" ht="12.75">
      <c r="B7" s="97" t="s">
        <v>166</v>
      </c>
    </row>
    <row r="9" spans="2:5" ht="12.75">
      <c r="B9" s="94" t="s">
        <v>164</v>
      </c>
      <c r="C9" s="94" t="s">
        <v>165</v>
      </c>
      <c r="D9" s="94" t="s">
        <v>10</v>
      </c>
      <c r="E9" s="94" t="s">
        <v>167</v>
      </c>
    </row>
    <row r="10" spans="2:5" ht="12.75">
      <c r="B10" s="95">
        <v>1</v>
      </c>
      <c r="C10" s="95" t="s">
        <v>40</v>
      </c>
      <c r="D10" s="96">
        <v>5</v>
      </c>
      <c r="E10" s="96">
        <v>96.5</v>
      </c>
    </row>
    <row r="11" spans="2:5" ht="12.75">
      <c r="B11" s="88">
        <v>2</v>
      </c>
      <c r="C11" s="88" t="s">
        <v>42</v>
      </c>
      <c r="D11" s="92">
        <v>5</v>
      </c>
      <c r="E11" s="92">
        <v>96.069999999999993</v>
      </c>
    </row>
    <row r="12" spans="2:5" ht="12.75">
      <c r="B12" s="95">
        <v>3</v>
      </c>
      <c r="C12" s="95" t="s">
        <v>43</v>
      </c>
      <c r="D12" s="96">
        <v>5.0899999999999999</v>
      </c>
      <c r="E12" s="96">
        <v>93.780000000000001</v>
      </c>
    </row>
    <row r="13" spans="2:5" ht="12.75">
      <c r="B13" s="88">
        <v>4</v>
      </c>
      <c r="C13" s="88" t="s">
        <v>44</v>
      </c>
      <c r="D13" s="92">
        <v>5.0899999999999999</v>
      </c>
      <c r="E13" s="92">
        <v>98.909999999999997</v>
      </c>
    </row>
    <row r="14" spans="2:5" ht="12.75">
      <c r="B14" s="95">
        <v>5</v>
      </c>
      <c r="C14" s="95" t="s">
        <v>50</v>
      </c>
      <c r="D14" s="96">
        <v>5.1799999999999997</v>
      </c>
      <c r="E14" s="96">
        <v>92.579999999999998</v>
      </c>
    </row>
    <row r="15" spans="2:5" ht="12.75">
      <c r="B15" s="88">
        <v>6</v>
      </c>
      <c r="C15" s="88" t="s">
        <v>55</v>
      </c>
      <c r="D15" s="92">
        <v>5.0899999999999999</v>
      </c>
      <c r="E15" s="92">
        <v>98.359999999999999</v>
      </c>
    </row>
    <row r="16" spans="2:5" ht="12.75">
      <c r="B16" s="95">
        <v>7</v>
      </c>
      <c r="C16" s="95" t="s">
        <v>56</v>
      </c>
      <c r="D16" s="96">
        <v>5.2699999999999996</v>
      </c>
      <c r="E16" s="96">
        <v>98.799999999999997</v>
      </c>
    </row>
    <row r="17" spans="2:5" ht="12.75">
      <c r="B17" s="88">
        <v>8</v>
      </c>
      <c r="C17" s="88" t="s">
        <v>59</v>
      </c>
      <c r="D17" s="92">
        <v>5.0899999999999999</v>
      </c>
      <c r="E17" s="92">
        <v>97.590000000000003</v>
      </c>
    </row>
    <row r="19" spans="2:2" ht="12.75">
      <c r="B19" s="97" t="s">
        <v>168</v>
      </c>
    </row>
    <row r="21" spans="2:4" ht="12.75">
      <c r="B21" s="94" t="s">
        <v>164</v>
      </c>
      <c r="C21" s="94" t="s">
        <v>165</v>
      </c>
      <c r="D21" s="94" t="s">
        <v>169</v>
      </c>
    </row>
    <row r="22" spans="2:4" ht="12.75">
      <c r="B22" s="95">
        <v>1</v>
      </c>
      <c r="C22" s="95" t="s">
        <v>59</v>
      </c>
      <c r="D22" s="95" t="s">
        <v>170</v>
      </c>
    </row>
    <row r="23" spans="2:4" ht="12.75">
      <c r="B23" s="88">
        <v>2</v>
      </c>
      <c r="C23" s="88" t="s">
        <v>57</v>
      </c>
      <c r="D23" s="88" t="s">
        <v>171</v>
      </c>
    </row>
    <row r="24" spans="2:4" ht="12.75">
      <c r="B24" s="95">
        <v>3</v>
      </c>
      <c r="C24" s="95" t="s">
        <v>57</v>
      </c>
      <c r="D24" s="95" t="s">
        <v>172</v>
      </c>
    </row>
    <row r="25" spans="2:4" ht="12.75">
      <c r="B25" s="88">
        <v>4</v>
      </c>
      <c r="C25" s="88" t="s">
        <v>57</v>
      </c>
      <c r="D25" s="88" t="s">
        <v>173</v>
      </c>
    </row>
    <row r="26" spans="2:4" ht="12.75">
      <c r="B26" s="95">
        <v>5</v>
      </c>
      <c r="C26" s="95" t="s">
        <v>52</v>
      </c>
      <c r="D26" s="95" t="s">
        <v>174</v>
      </c>
    </row>
    <row r="28" spans="2:2" ht="12.75">
      <c r="B28" s="97" t="s">
        <v>168</v>
      </c>
    </row>
    <row r="30" spans="2:4" ht="12.75">
      <c r="B30" s="94" t="s">
        <v>164</v>
      </c>
      <c r="C30" s="94" t="s">
        <v>165</v>
      </c>
      <c r="D30" s="94" t="s">
        <v>169</v>
      </c>
    </row>
    <row r="31" spans="2:4" ht="12.75">
      <c r="B31" s="95">
        <v>1</v>
      </c>
      <c r="C31" s="95" t="s">
        <v>49</v>
      </c>
      <c r="D31" s="95" t="s">
        <v>175</v>
      </c>
    </row>
    <row r="32" spans="2:4" ht="12.75">
      <c r="B32" s="88">
        <v>2</v>
      </c>
      <c r="C32" s="88" t="s">
        <v>38</v>
      </c>
      <c r="D32" s="88" t="s">
        <v>176</v>
      </c>
    </row>
    <row r="33" spans="2:4" ht="12.75">
      <c r="B33" s="95">
        <v>3</v>
      </c>
      <c r="C33" s="95" t="s">
        <v>59</v>
      </c>
      <c r="D33" s="95" t="s">
        <v>177</v>
      </c>
    </row>
    <row r="34" spans="2:4" ht="12.75">
      <c r="B34" s="88">
        <v>4</v>
      </c>
      <c r="C34" s="88" t="s">
        <v>59</v>
      </c>
      <c r="D34" s="88" t="s">
        <v>172</v>
      </c>
    </row>
    <row r="35" spans="2:4" ht="12.75">
      <c r="B35" s="95">
        <v>5</v>
      </c>
      <c r="C35" s="95" t="s">
        <v>38</v>
      </c>
      <c r="D35" s="95" t="s">
        <v>178</v>
      </c>
    </row>
    <row r="36" spans="2:4" ht="12.75">
      <c r="B36" s="88">
        <v>6</v>
      </c>
      <c r="C36" s="88" t="s">
        <v>38</v>
      </c>
      <c r="D36" s="88" t="s">
        <v>179</v>
      </c>
    </row>
    <row r="37" spans="2:4" ht="12.75">
      <c r="B37" s="95">
        <v>7</v>
      </c>
      <c r="C37" s="95" t="s">
        <v>49</v>
      </c>
      <c r="D37" s="95" t="s">
        <v>180</v>
      </c>
    </row>
    <row r="38" spans="2:4" ht="12.75">
      <c r="B38" s="88">
        <v>8</v>
      </c>
      <c r="C38" s="88" t="s">
        <v>38</v>
      </c>
      <c r="D38" s="88" t="s">
        <v>181</v>
      </c>
    </row>
    <row r="39" spans="2:4" ht="12.75">
      <c r="B39" s="95">
        <v>9</v>
      </c>
      <c r="C39" s="95" t="s">
        <v>49</v>
      </c>
      <c r="D39" s="95" t="s">
        <v>182</v>
      </c>
    </row>
    <row r="40" spans="2:4" ht="12.75">
      <c r="B40" s="88">
        <v>10</v>
      </c>
      <c r="C40" s="88" t="s">
        <v>49</v>
      </c>
      <c r="D40" s="88" t="s">
        <v>183</v>
      </c>
    </row>
    <row r="41" spans="2:4" ht="12.75">
      <c r="B41" s="95">
        <v>11</v>
      </c>
      <c r="C41" s="95" t="s">
        <v>49</v>
      </c>
      <c r="D41" s="95" t="s">
        <v>184</v>
      </c>
    </row>
    <row r="42" spans="2:4" ht="12.75">
      <c r="B42" s="88">
        <v>12</v>
      </c>
      <c r="C42" s="88" t="s">
        <v>35</v>
      </c>
      <c r="D42" s="88" t="s">
        <v>185</v>
      </c>
    </row>
    <row r="43" spans="2:4" ht="12.75">
      <c r="B43" s="95">
        <v>13</v>
      </c>
      <c r="C43" s="95" t="s">
        <v>53</v>
      </c>
      <c r="D43" s="95" t="s">
        <v>186</v>
      </c>
    </row>
    <row r="44" spans="2:4" ht="12.75">
      <c r="B44" s="88">
        <v>14</v>
      </c>
      <c r="C44" s="88" t="s">
        <v>53</v>
      </c>
      <c r="D44" s="88" t="s">
        <v>174</v>
      </c>
    </row>
    <row r="45" spans="2:4" ht="12.75">
      <c r="B45" s="95">
        <v>15</v>
      </c>
      <c r="C45" s="95" t="s">
        <v>53</v>
      </c>
      <c r="D45" s="95" t="s">
        <v>187</v>
      </c>
    </row>
    <row r="46" spans="2:4" ht="12.75">
      <c r="B46" s="88">
        <v>16</v>
      </c>
      <c r="C46" s="88" t="s">
        <v>53</v>
      </c>
      <c r="D46" s="88" t="s">
        <v>188</v>
      </c>
    </row>
    <row r="47" spans="2:4" ht="12.75">
      <c r="B47" s="95">
        <v>17</v>
      </c>
      <c r="C47" s="95" t="s">
        <v>53</v>
      </c>
      <c r="D47" s="95" t="s">
        <v>189</v>
      </c>
    </row>
    <row r="48" spans="2:4" ht="12.75">
      <c r="B48" s="88">
        <v>18</v>
      </c>
      <c r="C48" s="88" t="s">
        <v>53</v>
      </c>
      <c r="D48" s="88" t="s">
        <v>190</v>
      </c>
    </row>
    <row r="49" spans="2:4" ht="12.75">
      <c r="B49" s="95">
        <v>19</v>
      </c>
      <c r="C49" s="95" t="s">
        <v>57</v>
      </c>
      <c r="D49" s="95" t="s">
        <v>191</v>
      </c>
    </row>
    <row r="51" spans="2:2" ht="12.75">
      <c r="B51" s="97" t="s">
        <v>192</v>
      </c>
    </row>
    <row r="53" spans="2:4" ht="12.75">
      <c r="B53" s="94" t="s">
        <v>164</v>
      </c>
      <c r="C53" s="94" t="s">
        <v>165</v>
      </c>
      <c r="D53" s="94" t="s">
        <v>169</v>
      </c>
    </row>
    <row r="54" spans="2:4" ht="12.75">
      <c r="B54" s="95">
        <v>1</v>
      </c>
      <c r="C54" s="95" t="s">
        <v>46</v>
      </c>
      <c r="D54" s="95" t="s">
        <v>193</v>
      </c>
    </row>
    <row r="55" spans="2:4" ht="12.75">
      <c r="B55" s="88">
        <v>2</v>
      </c>
      <c r="C55" s="88" t="s">
        <v>46</v>
      </c>
      <c r="D55" s="88" t="s">
        <v>194</v>
      </c>
    </row>
    <row r="57" spans="2:2" ht="12.75">
      <c r="B57" s="97" t="s">
        <v>195</v>
      </c>
    </row>
    <row r="59" spans="2:4" ht="12.75">
      <c r="B59" s="94" t="s">
        <v>164</v>
      </c>
      <c r="C59" s="94" t="s">
        <v>165</v>
      </c>
      <c r="D59" s="94" t="s">
        <v>169</v>
      </c>
    </row>
    <row r="60" spans="2:4" ht="12.75">
      <c r="B60" s="95">
        <v>1</v>
      </c>
      <c r="C60" s="95" t="s">
        <v>43</v>
      </c>
      <c r="D60" s="95" t="s">
        <v>196</v>
      </c>
    </row>
    <row r="61" spans="2:4" ht="12.75">
      <c r="B61" s="88">
        <v>2</v>
      </c>
      <c r="C61" s="88" t="s">
        <v>43</v>
      </c>
      <c r="D61" s="88" t="s">
        <v>196</v>
      </c>
    </row>
    <row r="62" spans="2:4" ht="12.75">
      <c r="B62" s="95">
        <v>3</v>
      </c>
      <c r="C62" s="95" t="s">
        <v>46</v>
      </c>
      <c r="D62" s="95" t="s">
        <v>197</v>
      </c>
    </row>
    <row r="63" spans="2:4" ht="12.75">
      <c r="B63" s="88">
        <v>4</v>
      </c>
      <c r="C63" s="88" t="s">
        <v>59</v>
      </c>
      <c r="D63" s="88" t="s">
        <v>198</v>
      </c>
    </row>
    <row r="64" spans="2:4" ht="12.75">
      <c r="B64" s="95">
        <v>5</v>
      </c>
      <c r="C64" s="95" t="s">
        <v>59</v>
      </c>
      <c r="D64" s="95" t="s">
        <v>198</v>
      </c>
    </row>
    <row r="65" spans="2:4" ht="12.75">
      <c r="B65" s="88">
        <v>6</v>
      </c>
      <c r="C65" s="88" t="s">
        <v>46</v>
      </c>
      <c r="D65" s="88" t="s">
        <v>199</v>
      </c>
    </row>
    <row r="66" spans="2:4" ht="12.75">
      <c r="B66" s="95">
        <v>7</v>
      </c>
      <c r="C66" s="95" t="s">
        <v>38</v>
      </c>
      <c r="D66" s="95" t="s">
        <v>179</v>
      </c>
    </row>
    <row r="67" spans="2:4" ht="12.75">
      <c r="B67" s="88">
        <v>8</v>
      </c>
      <c r="C67" s="88" t="s">
        <v>49</v>
      </c>
      <c r="D67" s="88" t="s">
        <v>179</v>
      </c>
    </row>
    <row r="68" spans="2:4" ht="12.75">
      <c r="B68" s="95">
        <v>9</v>
      </c>
      <c r="C68" s="95" t="s">
        <v>38</v>
      </c>
      <c r="D68" s="95" t="s">
        <v>179</v>
      </c>
    </row>
    <row r="69" spans="2:4" ht="12.75">
      <c r="B69" s="88">
        <v>10</v>
      </c>
      <c r="C69" s="88" t="s">
        <v>49</v>
      </c>
      <c r="D69" s="88" t="s">
        <v>200</v>
      </c>
    </row>
    <row r="70" spans="2:4" ht="12.75">
      <c r="B70" s="95">
        <v>11</v>
      </c>
      <c r="C70" s="95" t="s">
        <v>52</v>
      </c>
      <c r="D70" s="95" t="s">
        <v>186</v>
      </c>
    </row>
    <row r="72" spans="2:2" ht="12.75">
      <c r="B72" s="97" t="s">
        <v>201</v>
      </c>
    </row>
    <row r="74" spans="2:4" ht="12.75">
      <c r="B74" s="94" t="s">
        <v>164</v>
      </c>
      <c r="C74" s="94" t="s">
        <v>165</v>
      </c>
      <c r="D74" s="94" t="s">
        <v>169</v>
      </c>
    </row>
    <row r="75" spans="2:4" ht="12.75">
      <c r="B75" s="95">
        <v>1</v>
      </c>
      <c r="C75" s="95" t="s">
        <v>46</v>
      </c>
      <c r="D75" s="95" t="s">
        <v>199</v>
      </c>
    </row>
    <row r="76" spans="2:4" ht="12.75">
      <c r="B76" s="88">
        <v>2</v>
      </c>
      <c r="C76" s="88" t="s">
        <v>46</v>
      </c>
      <c r="D76" s="88" t="s">
        <v>193</v>
      </c>
    </row>
    <row r="77" spans="2:4" ht="12.75">
      <c r="B77" s="95">
        <v>3</v>
      </c>
      <c r="C77" s="95" t="s">
        <v>46</v>
      </c>
      <c r="D77" s="95" t="s">
        <v>202</v>
      </c>
    </row>
    <row r="79" spans="2:2" ht="12.75">
      <c r="B79" s="97" t="s">
        <v>203</v>
      </c>
    </row>
    <row r="81" spans="2:4" ht="12.75">
      <c r="B81" s="94" t="s">
        <v>164</v>
      </c>
      <c r="C81" s="94" t="s">
        <v>165</v>
      </c>
      <c r="D81" s="94" t="s">
        <v>169</v>
      </c>
    </row>
    <row r="82" spans="2:4" ht="12.75">
      <c r="B82" s="95">
        <v>1</v>
      </c>
      <c r="C82" s="95" t="s">
        <v>43</v>
      </c>
      <c r="D82" s="95" t="s">
        <v>204</v>
      </c>
    </row>
    <row r="83" spans="2:4" ht="12.75">
      <c r="B83" s="88">
        <v>2</v>
      </c>
      <c r="C83" s="88" t="s">
        <v>52</v>
      </c>
      <c r="D83" s="88" t="s">
        <v>174</v>
      </c>
    </row>
    <row r="85" spans="2:2" ht="12.75">
      <c r="B85" s="97" t="s">
        <v>205</v>
      </c>
    </row>
    <row r="87" spans="2:4" ht="12.75">
      <c r="B87" s="94" t="s">
        <v>164</v>
      </c>
      <c r="C87" s="94" t="s">
        <v>165</v>
      </c>
      <c r="D87" s="94" t="s">
        <v>169</v>
      </c>
    </row>
    <row r="88" spans="2:4" ht="12.75">
      <c r="B88" s="95">
        <v>1</v>
      </c>
      <c r="C88" s="95" t="s">
        <v>57</v>
      </c>
      <c r="D88" s="95" t="s">
        <v>206</v>
      </c>
    </row>
    <row r="90" spans="2:2" ht="12.75">
      <c r="B90" s="97" t="s">
        <v>207</v>
      </c>
    </row>
    <row r="92" spans="2:4" ht="12.75">
      <c r="B92" s="94" t="s">
        <v>164</v>
      </c>
      <c r="C92" s="94" t="s">
        <v>165</v>
      </c>
      <c r="D92" s="94" t="s">
        <v>169</v>
      </c>
    </row>
    <row r="93" spans="2:4" ht="12.75">
      <c r="B93" s="95">
        <v>1</v>
      </c>
      <c r="C93" s="95" t="s">
        <v>43</v>
      </c>
      <c r="D93" s="95" t="s">
        <v>208</v>
      </c>
    </row>
    <row r="94" spans="2:4" ht="12.75">
      <c r="B94" s="88">
        <v>2</v>
      </c>
      <c r="C94" s="88" t="s">
        <v>59</v>
      </c>
      <c r="D94" s="88" t="s">
        <v>209</v>
      </c>
    </row>
    <row r="95" spans="2:4" ht="12.75">
      <c r="B95" s="95">
        <v>3</v>
      </c>
      <c r="C95" s="95" t="s">
        <v>46</v>
      </c>
      <c r="D95" s="95" t="s">
        <v>209</v>
      </c>
    </row>
    <row r="96" spans="2:4" ht="12.75">
      <c r="B96" s="88">
        <v>4</v>
      </c>
      <c r="C96" s="88" t="s">
        <v>57</v>
      </c>
      <c r="D96" s="88" t="s">
        <v>210</v>
      </c>
    </row>
    <row r="97" spans="2:4" ht="12.75">
      <c r="B97" s="95">
        <v>5</v>
      </c>
      <c r="C97" s="95" t="s">
        <v>59</v>
      </c>
      <c r="D97" s="95" t="s">
        <v>211</v>
      </c>
    </row>
    <row r="98" spans="2:4" ht="12.75">
      <c r="B98" s="88">
        <v>6</v>
      </c>
      <c r="C98" s="88" t="s">
        <v>49</v>
      </c>
      <c r="D98" s="88" t="s">
        <v>183</v>
      </c>
    </row>
    <row r="99" spans="2:4" ht="12.75">
      <c r="B99" s="95">
        <v>7</v>
      </c>
      <c r="C99" s="95" t="s">
        <v>52</v>
      </c>
      <c r="D99" s="95" t="s">
        <v>174</v>
      </c>
    </row>
    <row r="101" spans="2:2" ht="12.75">
      <c r="B101" s="97" t="s">
        <v>212</v>
      </c>
    </row>
    <row r="103" spans="2:4" ht="12.75">
      <c r="B103" s="94" t="s">
        <v>164</v>
      </c>
      <c r="C103" s="94" t="s">
        <v>165</v>
      </c>
      <c r="D103" s="94" t="s">
        <v>169</v>
      </c>
    </row>
    <row r="104" spans="2:4" ht="12.75">
      <c r="B104" s="95">
        <v>1</v>
      </c>
      <c r="C104" s="95" t="s">
        <v>43</v>
      </c>
      <c r="D104" s="95" t="s">
        <v>196</v>
      </c>
    </row>
    <row r="105" spans="2:4" ht="12.75">
      <c r="B105" s="88">
        <v>2</v>
      </c>
      <c r="C105" s="88" t="s">
        <v>43</v>
      </c>
      <c r="D105" s="88" t="s">
        <v>204</v>
      </c>
    </row>
    <row r="106" spans="2:4" ht="12.75">
      <c r="B106" s="95">
        <v>3</v>
      </c>
      <c r="C106" s="95" t="s">
        <v>46</v>
      </c>
      <c r="D106" s="95" t="s">
        <v>213</v>
      </c>
    </row>
    <row r="107" spans="2:4" ht="12.75">
      <c r="B107" s="88">
        <v>4</v>
      </c>
      <c r="C107" s="88" t="s">
        <v>38</v>
      </c>
      <c r="D107" s="88" t="s">
        <v>214</v>
      </c>
    </row>
    <row r="108" spans="2:4" ht="12.75">
      <c r="B108" s="95">
        <v>5</v>
      </c>
      <c r="C108" s="95" t="s">
        <v>46</v>
      </c>
      <c r="D108" s="95" t="s">
        <v>215</v>
      </c>
    </row>
    <row r="109" spans="2:4" ht="12.75">
      <c r="B109" s="88">
        <v>6</v>
      </c>
      <c r="C109" s="88" t="s">
        <v>46</v>
      </c>
      <c r="D109" s="88" t="s">
        <v>170</v>
      </c>
    </row>
    <row r="110" spans="2:4" ht="12.75">
      <c r="B110" s="95">
        <v>7</v>
      </c>
      <c r="C110" s="95" t="s">
        <v>59</v>
      </c>
      <c r="D110" s="95" t="s">
        <v>216</v>
      </c>
    </row>
    <row r="111" spans="2:4" ht="12.75">
      <c r="B111" s="88">
        <v>8</v>
      </c>
      <c r="C111" s="88" t="s">
        <v>46</v>
      </c>
      <c r="D111" s="88" t="s">
        <v>217</v>
      </c>
    </row>
    <row r="112" spans="2:4" ht="12.75">
      <c r="B112" s="95">
        <v>9</v>
      </c>
      <c r="C112" s="95" t="s">
        <v>46</v>
      </c>
      <c r="D112" s="95" t="s">
        <v>218</v>
      </c>
    </row>
    <row r="113" spans="2:4" ht="12.75">
      <c r="B113" s="88">
        <v>10</v>
      </c>
      <c r="C113" s="88" t="s">
        <v>46</v>
      </c>
      <c r="D113" s="88" t="s">
        <v>219</v>
      </c>
    </row>
    <row r="114" spans="2:4" ht="12.75">
      <c r="B114" s="95">
        <v>11</v>
      </c>
      <c r="C114" s="95" t="s">
        <v>49</v>
      </c>
      <c r="D114" s="95" t="s">
        <v>220</v>
      </c>
    </row>
    <row r="115" spans="2:4" ht="12.75">
      <c r="B115" s="88">
        <v>12</v>
      </c>
      <c r="C115" s="88" t="s">
        <v>57</v>
      </c>
      <c r="D115" s="88" t="s">
        <v>177</v>
      </c>
    </row>
    <row r="116" spans="2:4" ht="12.75">
      <c r="B116" s="95">
        <v>13</v>
      </c>
      <c r="C116" s="95" t="s">
        <v>38</v>
      </c>
      <c r="D116" s="95" t="s">
        <v>210</v>
      </c>
    </row>
    <row r="117" spans="2:4" ht="12.75">
      <c r="B117" s="88">
        <v>14</v>
      </c>
      <c r="C117" s="88" t="s">
        <v>35</v>
      </c>
      <c r="D117" s="88" t="s">
        <v>210</v>
      </c>
    </row>
    <row r="118" spans="2:4" ht="12.75">
      <c r="B118" s="95">
        <v>15</v>
      </c>
      <c r="C118" s="95" t="s">
        <v>57</v>
      </c>
      <c r="D118" s="95" t="s">
        <v>210</v>
      </c>
    </row>
    <row r="119" spans="2:4" ht="12.75">
      <c r="B119" s="88">
        <v>16</v>
      </c>
      <c r="C119" s="88" t="s">
        <v>59</v>
      </c>
      <c r="D119" s="88" t="s">
        <v>221</v>
      </c>
    </row>
    <row r="120" spans="2:4" ht="12.75">
      <c r="B120" s="95">
        <v>17</v>
      </c>
      <c r="C120" s="95" t="s">
        <v>57</v>
      </c>
      <c r="D120" s="95" t="s">
        <v>198</v>
      </c>
    </row>
    <row r="121" spans="2:4" ht="12.75">
      <c r="B121" s="88">
        <v>18</v>
      </c>
      <c r="C121" s="88" t="s">
        <v>57</v>
      </c>
      <c r="D121" s="88" t="s">
        <v>222</v>
      </c>
    </row>
    <row r="122" spans="2:4" ht="12.75">
      <c r="B122" s="95">
        <v>19</v>
      </c>
      <c r="C122" s="95" t="s">
        <v>46</v>
      </c>
      <c r="D122" s="95" t="s">
        <v>199</v>
      </c>
    </row>
    <row r="123" spans="2:4" ht="12.75">
      <c r="B123" s="88">
        <v>20</v>
      </c>
      <c r="C123" s="88" t="s">
        <v>38</v>
      </c>
      <c r="D123" s="88" t="s">
        <v>179</v>
      </c>
    </row>
    <row r="124" spans="2:4" ht="12.75">
      <c r="B124" s="95">
        <v>21</v>
      </c>
      <c r="C124" s="95" t="s">
        <v>46</v>
      </c>
      <c r="D124" s="95" t="s">
        <v>223</v>
      </c>
    </row>
    <row r="125" spans="2:4" ht="12.75">
      <c r="B125" s="88">
        <v>22</v>
      </c>
      <c r="C125" s="88" t="s">
        <v>46</v>
      </c>
      <c r="D125" s="88" t="s">
        <v>200</v>
      </c>
    </row>
    <row r="126" spans="2:4" ht="12.75">
      <c r="B126" s="95">
        <v>23</v>
      </c>
      <c r="C126" s="95" t="s">
        <v>46</v>
      </c>
      <c r="D126" s="95" t="s">
        <v>184</v>
      </c>
    </row>
    <row r="127" spans="2:4" ht="12.75">
      <c r="B127" s="88">
        <v>24</v>
      </c>
      <c r="C127" s="88" t="s">
        <v>57</v>
      </c>
      <c r="D127" s="88" t="s">
        <v>224</v>
      </c>
    </row>
    <row r="128" spans="2:4" ht="12.75">
      <c r="B128" s="95">
        <v>25</v>
      </c>
      <c r="C128" s="95" t="s">
        <v>52</v>
      </c>
      <c r="D128" s="95" t="s">
        <v>186</v>
      </c>
    </row>
    <row r="129" spans="2:4" ht="12.75">
      <c r="B129" s="88">
        <v>26</v>
      </c>
      <c r="C129" s="88" t="s">
        <v>52</v>
      </c>
      <c r="D129" s="88" t="s">
        <v>174</v>
      </c>
    </row>
    <row r="131" spans="2:2" ht="12.75">
      <c r="B131" s="97" t="s">
        <v>225</v>
      </c>
    </row>
    <row r="133" spans="2:4" ht="12.75">
      <c r="B133" s="94" t="s">
        <v>164</v>
      </c>
      <c r="C133" s="94" t="s">
        <v>165</v>
      </c>
      <c r="D133" s="94" t="s">
        <v>169</v>
      </c>
    </row>
    <row r="134" spans="2:4" ht="12.75">
      <c r="B134" s="95">
        <v>1</v>
      </c>
      <c r="C134" s="95" t="s">
        <v>46</v>
      </c>
      <c r="D134" s="95" t="s">
        <v>226</v>
      </c>
    </row>
    <row r="135" spans="2:4" ht="12.75">
      <c r="B135" s="88">
        <v>2</v>
      </c>
      <c r="C135" s="88" t="s">
        <v>35</v>
      </c>
      <c r="D135" s="88" t="s">
        <v>219</v>
      </c>
    </row>
    <row r="136" spans="2:4" ht="12.75">
      <c r="B136" s="95">
        <v>3</v>
      </c>
      <c r="C136" s="95" t="s">
        <v>57</v>
      </c>
      <c r="D136" s="95" t="s">
        <v>227</v>
      </c>
    </row>
    <row r="137" spans="2:4" ht="12.75">
      <c r="B137" s="88">
        <v>4</v>
      </c>
      <c r="C137" s="88" t="s">
        <v>46</v>
      </c>
      <c r="D137" s="88" t="s">
        <v>202</v>
      </c>
    </row>
    <row r="138" spans="2:4" ht="12.75">
      <c r="B138" s="95">
        <v>5</v>
      </c>
      <c r="C138" s="95" t="s">
        <v>49</v>
      </c>
      <c r="D138" s="95" t="s">
        <v>224</v>
      </c>
    </row>
    <row r="140" spans="2:2" ht="12.75">
      <c r="B140" s="97" t="s">
        <v>228</v>
      </c>
    </row>
    <row r="142" spans="2:4" ht="12.75">
      <c r="B142" s="94" t="s">
        <v>164</v>
      </c>
      <c r="C142" s="94" t="s">
        <v>165</v>
      </c>
      <c r="D142" s="94" t="s">
        <v>169</v>
      </c>
    </row>
    <row r="143" spans="2:4" ht="12.75">
      <c r="B143" s="95">
        <v>1</v>
      </c>
      <c r="C143" s="95" t="s">
        <v>43</v>
      </c>
      <c r="D143" s="95" t="s">
        <v>204</v>
      </c>
    </row>
    <row r="144" spans="2:4" ht="12.75">
      <c r="B144" s="88">
        <v>2</v>
      </c>
      <c r="C144" s="88" t="s">
        <v>59</v>
      </c>
      <c r="D144" s="88" t="s">
        <v>229</v>
      </c>
    </row>
    <row r="145" spans="2:4" ht="12.75">
      <c r="B145" s="95">
        <v>3</v>
      </c>
      <c r="C145" s="95" t="s">
        <v>59</v>
      </c>
      <c r="D145" s="95" t="s">
        <v>170</v>
      </c>
    </row>
    <row r="146" spans="2:4" ht="12.75">
      <c r="B146" s="88">
        <v>4</v>
      </c>
      <c r="C146" s="88" t="s">
        <v>46</v>
      </c>
      <c r="D146" s="88" t="s">
        <v>176</v>
      </c>
    </row>
    <row r="147" spans="2:4" ht="12.75">
      <c r="B147" s="95">
        <v>5</v>
      </c>
      <c r="C147" s="95" t="s">
        <v>57</v>
      </c>
      <c r="D147" s="95" t="s">
        <v>171</v>
      </c>
    </row>
    <row r="148" spans="2:4" ht="12.75">
      <c r="B148" s="88">
        <v>6</v>
      </c>
      <c r="C148" s="88" t="s">
        <v>52</v>
      </c>
      <c r="D148" s="88" t="s">
        <v>174</v>
      </c>
    </row>
    <row r="150" spans="2:2" ht="12.75">
      <c r="B150" s="97" t="s">
        <v>230</v>
      </c>
    </row>
    <row r="152" spans="2:4" ht="12.75">
      <c r="B152" s="94" t="s">
        <v>164</v>
      </c>
      <c r="C152" s="94" t="s">
        <v>165</v>
      </c>
      <c r="D152" s="94" t="s">
        <v>169</v>
      </c>
    </row>
    <row r="153" spans="2:4" ht="12.75">
      <c r="B153" s="95">
        <v>1</v>
      </c>
      <c r="C153" s="95" t="s">
        <v>43</v>
      </c>
      <c r="D153" s="95" t="s">
        <v>196</v>
      </c>
    </row>
    <row r="154" spans="2:4" ht="12.75">
      <c r="B154" s="88">
        <v>2</v>
      </c>
      <c r="C154" s="88" t="s">
        <v>43</v>
      </c>
      <c r="D154" s="88" t="s">
        <v>196</v>
      </c>
    </row>
    <row r="155" spans="2:4" ht="12.75">
      <c r="B155" s="95">
        <v>3</v>
      </c>
      <c r="C155" s="95" t="s">
        <v>55</v>
      </c>
      <c r="D155" s="95" t="s">
        <v>231</v>
      </c>
    </row>
    <row r="156" spans="2:4" ht="12.75">
      <c r="B156" s="88">
        <v>4</v>
      </c>
      <c r="C156" s="88" t="s">
        <v>55</v>
      </c>
      <c r="D156" s="88" t="s">
        <v>231</v>
      </c>
    </row>
    <row r="157" spans="2:4" ht="12.75">
      <c r="B157" s="95">
        <v>5</v>
      </c>
      <c r="C157" s="95" t="s">
        <v>38</v>
      </c>
      <c r="D157" s="95" t="s">
        <v>179</v>
      </c>
    </row>
    <row r="158" spans="2:4" ht="12.75">
      <c r="B158" s="88">
        <v>6</v>
      </c>
      <c r="C158" s="88" t="s">
        <v>38</v>
      </c>
      <c r="D158" s="88" t="s">
        <v>179</v>
      </c>
    </row>
    <row r="159" spans="2:4" ht="12.75">
      <c r="B159" s="95">
        <v>7</v>
      </c>
      <c r="C159" s="95" t="s">
        <v>46</v>
      </c>
      <c r="D159" s="95" t="s">
        <v>232</v>
      </c>
    </row>
    <row r="160" spans="2:4" ht="12.75">
      <c r="B160" s="88">
        <v>8</v>
      </c>
      <c r="C160" s="88" t="s">
        <v>46</v>
      </c>
      <c r="D160" s="88" t="s">
        <v>232</v>
      </c>
    </row>
    <row r="161" spans="2:4" ht="12.75">
      <c r="B161" s="95">
        <v>9</v>
      </c>
      <c r="C161" s="95" t="s">
        <v>52</v>
      </c>
      <c r="D161" s="95" t="s">
        <v>186</v>
      </c>
    </row>
    <row r="162" spans="2:4" ht="12.75">
      <c r="B162" s="88">
        <v>10</v>
      </c>
      <c r="C162" s="88" t="s">
        <v>52</v>
      </c>
      <c r="D162" s="88" t="s">
        <v>186</v>
      </c>
    </row>
    <row r="164" spans="2:2" ht="12.75">
      <c r="B164" s="97" t="s">
        <v>233</v>
      </c>
    </row>
    <row r="166" spans="2:5" ht="12.75">
      <c r="B166" s="94" t="s">
        <v>164</v>
      </c>
      <c r="C166" s="94" t="s">
        <v>165</v>
      </c>
      <c r="D166" s="94" t="s">
        <v>234</v>
      </c>
      <c r="E166" s="94" t="s">
        <v>235</v>
      </c>
    </row>
    <row r="167" spans="2:5" ht="12.75">
      <c r="B167" s="95">
        <v>1</v>
      </c>
      <c r="C167" s="95" t="s">
        <v>35</v>
      </c>
      <c r="D167" s="95" t="s">
        <v>13</v>
      </c>
      <c r="E167" s="95" t="s">
        <v>236</v>
      </c>
    </row>
    <row r="168" spans="2:5" ht="12.75">
      <c r="B168" s="88">
        <v>2</v>
      </c>
      <c r="C168" s="88" t="s">
        <v>38</v>
      </c>
      <c r="D168" s="88" t="s">
        <v>13</v>
      </c>
      <c r="E168" s="88" t="s">
        <v>236</v>
      </c>
    </row>
    <row r="169" spans="2:5" ht="12.75">
      <c r="B169" s="95">
        <v>3</v>
      </c>
      <c r="C169" s="95" t="s">
        <v>40</v>
      </c>
      <c r="D169" s="95" t="s">
        <v>13</v>
      </c>
      <c r="E169" s="95" t="s">
        <v>236</v>
      </c>
    </row>
    <row r="170" spans="2:5" ht="12.75">
      <c r="B170" s="88">
        <v>4</v>
      </c>
      <c r="C170" s="88" t="s">
        <v>41</v>
      </c>
      <c r="D170" s="88" t="s">
        <v>13</v>
      </c>
      <c r="E170" s="88" t="s">
        <v>236</v>
      </c>
    </row>
    <row r="171" spans="2:5" ht="12.75">
      <c r="B171" s="95">
        <v>5</v>
      </c>
      <c r="C171" s="95" t="s">
        <v>42</v>
      </c>
      <c r="D171" s="95" t="s">
        <v>13</v>
      </c>
      <c r="E171" s="95" t="s">
        <v>236</v>
      </c>
    </row>
    <row r="172" spans="2:5" ht="12.75">
      <c r="B172" s="88">
        <v>6</v>
      </c>
      <c r="C172" s="88" t="s">
        <v>43</v>
      </c>
      <c r="D172" s="88" t="s">
        <v>13</v>
      </c>
      <c r="E172" s="88" t="s">
        <v>236</v>
      </c>
    </row>
    <row r="173" spans="2:5" ht="12.75">
      <c r="B173" s="95">
        <v>7</v>
      </c>
      <c r="C173" s="95" t="s">
        <v>44</v>
      </c>
      <c r="D173" s="95" t="s">
        <v>13</v>
      </c>
      <c r="E173" s="95" t="s">
        <v>236</v>
      </c>
    </row>
    <row r="174" spans="2:5" ht="12.75">
      <c r="B174" s="88">
        <v>8</v>
      </c>
      <c r="C174" s="88" t="s">
        <v>45</v>
      </c>
      <c r="D174" s="88" t="s">
        <v>13</v>
      </c>
      <c r="E174" s="88" t="s">
        <v>236</v>
      </c>
    </row>
    <row r="175" spans="2:5" ht="12.75">
      <c r="B175" s="95">
        <v>9</v>
      </c>
      <c r="C175" s="95" t="s">
        <v>46</v>
      </c>
      <c r="D175" s="95" t="s">
        <v>13</v>
      </c>
      <c r="E175" s="95" t="s">
        <v>236</v>
      </c>
    </row>
    <row r="176" spans="2:5" ht="12.75">
      <c r="B176" s="88">
        <v>10</v>
      </c>
      <c r="C176" s="88" t="s">
        <v>47</v>
      </c>
      <c r="D176" s="88" t="s">
        <v>13</v>
      </c>
      <c r="E176" s="88" t="s">
        <v>236</v>
      </c>
    </row>
    <row r="177" spans="2:5" ht="12.75">
      <c r="B177" s="95">
        <v>11</v>
      </c>
      <c r="C177" s="95" t="s">
        <v>48</v>
      </c>
      <c r="D177" s="95" t="s">
        <v>13</v>
      </c>
      <c r="E177" s="95" t="s">
        <v>236</v>
      </c>
    </row>
    <row r="178" spans="2:5" ht="12.75">
      <c r="B178" s="88">
        <v>12</v>
      </c>
      <c r="C178" s="88" t="s">
        <v>49</v>
      </c>
      <c r="D178" s="88" t="s">
        <v>13</v>
      </c>
      <c r="E178" s="88" t="s">
        <v>236</v>
      </c>
    </row>
    <row r="179" spans="2:5" ht="12.75">
      <c r="B179" s="95">
        <v>13</v>
      </c>
      <c r="C179" s="95" t="s">
        <v>50</v>
      </c>
      <c r="D179" s="95" t="s">
        <v>13</v>
      </c>
      <c r="E179" s="95" t="s">
        <v>236</v>
      </c>
    </row>
    <row r="180" spans="2:5" ht="12.75">
      <c r="B180" s="88">
        <v>14</v>
      </c>
      <c r="C180" s="88" t="s">
        <v>51</v>
      </c>
      <c r="D180" s="88" t="s">
        <v>13</v>
      </c>
      <c r="E180" s="88" t="s">
        <v>236</v>
      </c>
    </row>
    <row r="181" spans="2:5" ht="12.75">
      <c r="B181" s="95">
        <v>15</v>
      </c>
      <c r="C181" s="95" t="s">
        <v>52</v>
      </c>
      <c r="D181" s="95" t="s">
        <v>13</v>
      </c>
      <c r="E181" s="95" t="s">
        <v>236</v>
      </c>
    </row>
    <row r="182" spans="2:5" ht="12.75">
      <c r="B182" s="88">
        <v>16</v>
      </c>
      <c r="C182" s="88" t="s">
        <v>53</v>
      </c>
      <c r="D182" s="88" t="s">
        <v>13</v>
      </c>
      <c r="E182" s="88" t="s">
        <v>236</v>
      </c>
    </row>
    <row r="183" spans="2:5" ht="12.75">
      <c r="B183" s="95">
        <v>17</v>
      </c>
      <c r="C183" s="95" t="s">
        <v>54</v>
      </c>
      <c r="D183" s="95" t="s">
        <v>13</v>
      </c>
      <c r="E183" s="95" t="s">
        <v>236</v>
      </c>
    </row>
    <row r="184" spans="2:5" ht="12.75">
      <c r="B184" s="88">
        <v>18</v>
      </c>
      <c r="C184" s="88" t="s">
        <v>55</v>
      </c>
      <c r="D184" s="88" t="s">
        <v>13</v>
      </c>
      <c r="E184" s="88" t="s">
        <v>236</v>
      </c>
    </row>
    <row r="185" spans="2:5" ht="12.75">
      <c r="B185" s="95">
        <v>19</v>
      </c>
      <c r="C185" s="95" t="s">
        <v>56</v>
      </c>
      <c r="D185" s="95" t="s">
        <v>13</v>
      </c>
      <c r="E185" s="95" t="s">
        <v>236</v>
      </c>
    </row>
    <row r="186" spans="2:5" ht="12.75">
      <c r="B186" s="88">
        <v>20</v>
      </c>
      <c r="C186" s="88" t="s">
        <v>57</v>
      </c>
      <c r="D186" s="88" t="s">
        <v>13</v>
      </c>
      <c r="E186" s="88" t="s">
        <v>236</v>
      </c>
    </row>
    <row r="187" spans="2:5" ht="12.75">
      <c r="B187" s="95">
        <v>21</v>
      </c>
      <c r="C187" s="95" t="s">
        <v>58</v>
      </c>
      <c r="D187" s="95" t="s">
        <v>13</v>
      </c>
      <c r="E187" s="95" t="s">
        <v>236</v>
      </c>
    </row>
    <row r="188" spans="2:5" ht="12.75">
      <c r="B188" s="88">
        <v>22</v>
      </c>
      <c r="C188" s="88" t="s">
        <v>59</v>
      </c>
      <c r="D188" s="88" t="s">
        <v>13</v>
      </c>
      <c r="E188" s="88" t="s">
        <v>236</v>
      </c>
    </row>
    <row r="190" spans="2:2" ht="12.75">
      <c r="B190" s="97" t="s">
        <v>237</v>
      </c>
    </row>
    <row r="192" spans="2:3" ht="12.75">
      <c r="B192" s="94" t="s">
        <v>164</v>
      </c>
      <c r="C192" s="94" t="s">
        <v>165</v>
      </c>
    </row>
    <row r="193" spans="2:3" ht="12.75">
      <c r="B193" s="95">
        <v>1</v>
      </c>
      <c r="C193" s="95" t="s">
        <v>40</v>
      </c>
    </row>
    <row r="194" spans="2:3" ht="12.75">
      <c r="B194" s="88">
        <v>2</v>
      </c>
      <c r="C194" s="88" t="s">
        <v>42</v>
      </c>
    </row>
    <row r="195" spans="2:3" ht="12.75">
      <c r="B195" s="95">
        <v>3</v>
      </c>
      <c r="C195" s="95" t="s">
        <v>43</v>
      </c>
    </row>
    <row r="196" spans="2:3" ht="12.75">
      <c r="B196" s="88">
        <v>4</v>
      </c>
      <c r="C196" s="88" t="s">
        <v>44</v>
      </c>
    </row>
    <row r="197" spans="2:3" ht="12.75">
      <c r="B197" s="95">
        <v>5</v>
      </c>
      <c r="C197" s="95" t="s">
        <v>50</v>
      </c>
    </row>
    <row r="198" spans="2:3" ht="12.75">
      <c r="B198" s="88">
        <v>6</v>
      </c>
      <c r="C198" s="88" t="s">
        <v>55</v>
      </c>
    </row>
    <row r="199" spans="2:3" ht="12.75">
      <c r="B199" s="95">
        <v>7</v>
      </c>
      <c r="C199" s="95" t="s">
        <v>56</v>
      </c>
    </row>
    <row r="200" spans="2:3" ht="12.75">
      <c r="B200" s="88">
        <v>8</v>
      </c>
      <c r="C200" s="88" t="s">
        <v>59</v>
      </c>
    </row>
  </sheetData>
  <autoFilter ref="B166:E166"/>
  <mergeCells count="16">
    <mergeCell ref="B2:C2"/>
    <mergeCell ref="B7:D7"/>
    <mergeCell ref="B19:C19"/>
    <mergeCell ref="B28:C28"/>
    <mergeCell ref="B51:C51"/>
    <mergeCell ref="B57:C57"/>
    <mergeCell ref="B72:C72"/>
    <mergeCell ref="B79:C79"/>
    <mergeCell ref="B85:C85"/>
    <mergeCell ref="B90:C90"/>
    <mergeCell ref="B101:C101"/>
    <mergeCell ref="B131:C131"/>
    <mergeCell ref="B140:C140"/>
    <mergeCell ref="B150:C150"/>
    <mergeCell ref="B164:C164"/>
    <mergeCell ref="B190:C19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