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</definedNames>
  <calcPr fullCalcOnLoad="1"/>
</workbook>
</file>

<file path=xl/calcChain.xml><?xml version="1.0" encoding="utf-8"?>
<calcChain xmlns="http://schemas.openxmlformats.org/spreadsheetml/2006/main">
  <c r="AA47" i="2" l="1"/>
</calcChain>
</file>

<file path=xl/sharedStrings.xml><?xml version="1.0" encoding="utf-8"?>
<sst xmlns="http://schemas.openxmlformats.org/spreadsheetml/2006/main" count="1020" uniqueCount="177">
  <si>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</si>
  <si>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</si>
  <si>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</si>
  <si>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</si>
  <si>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</si>
  <si>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</si>
  <si>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</si>
  <si>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</si>
  <si>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</si>
  <si>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</si>
  <si>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</si>
  <si>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</si>
  <si>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/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</si>
  <si>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</si>
  <si>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</si>
  <si>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</si>
  <si>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</si>
  <si>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</si>
  <si>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</si>
  <si>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</si>
  <si>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</si>
  <si>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</si>
  <si>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</si>
  <si>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</si>
  <si>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</si>
  <si>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Buczek Michał Piotr</t>
  </si>
  <si>
    <t>Citak Gabriela Katarzyna</t>
  </si>
  <si>
    <t>Dziedzina  Gabriela</t>
  </si>
  <si>
    <t>Gruszczyński Marcel Tomasz</t>
  </si>
  <si>
    <t>Jamrozowicz Wojciech Zbigniew</t>
  </si>
  <si>
    <t>Klóska Jakub Mikołaj</t>
  </si>
  <si>
    <t>Lelito Nadia Rita</t>
  </si>
  <si>
    <t>Łysak Dawid Marcin</t>
  </si>
  <si>
    <t>Mos Klara Weronika</t>
  </si>
  <si>
    <t>Myślak Elena Karolina</t>
  </si>
  <si>
    <t>Pawlik Jakub Łukasz</t>
  </si>
  <si>
    <t>Pustułka Karol Kazimierz</t>
  </si>
  <si>
    <t>Romańska Zuzanna Hanna</t>
  </si>
  <si>
    <t>Soboń Kamil Jakub</t>
  </si>
  <si>
    <t>Sopata Tomasz Piotr</t>
  </si>
  <si>
    <t>Szczęsny Rafał Józef</t>
  </si>
  <si>
    <t>Śliwa Rafał</t>
  </si>
  <si>
    <t>Świątek Julia</t>
  </si>
  <si>
    <t>Tokarczyk Karolina Zofia</t>
  </si>
  <si>
    <t>Twardowski Mateusz Dawid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</si>
  <si>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</si>
  <si>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</si>
  <si>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</si>
  <si>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</si>
  <si>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</si>
  <si>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</si>
  <si>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</si>
  <si>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</si>
  <si>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</si>
  <si>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</si>
  <si>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</si>
  <si>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</si>
  <si>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</si>
  <si>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</si>
  <si>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</si>
  <si>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</si>
  <si>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2a</t>
  </si>
  <si>
    <t>Wychowawca</t>
  </si>
  <si>
    <t>Bobrowska Bożena [BB]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</si>
  <si>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</si>
  <si>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</si>
  <si>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</si>
  <si>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</si>
  <si>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</si>
  <si>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</si>
  <si>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</si>
  <si>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</si>
  <si>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</si>
  <si>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Pawlik Jakub Łukasz - 01.09.2020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</si>
  <si>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</si>
  <si>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</si>
  <si>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</si>
  <si>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</si>
  <si>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</si>
  <si>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</si>
  <si>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</si>
  <si>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</si>
  <si>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</si>
  <si>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</si>
  <si>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</si>
  <si>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</si>
  <si>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</si>
  <si>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</si>
  <si>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</si>
  <si>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</si>
  <si>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</si>
  <si>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</si>
  <si>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</si>
  <si>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</si>
  <si>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</si>
  <si>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</si>
  <si>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</si>
  <si>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Numer w dzienniku</t>
  </si>
  <si>
    <t>Dane ucznia</t>
  </si>
  <si>
    <t>Średnia</t>
  </si>
  <si>
    <t>Dodatkowe informacje dla oddziału 2a w roku szkolnym 2020/2021</t>
  </si>
  <si>
    <t>Dane podstawowe</t>
  </si>
  <si>
    <t>Wychowawca: Bobrowska Bożena [BB]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</si>
  <si>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</si>
  <si>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</si>
  <si>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</si>
  <si>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</si>
  <si>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</si>
  <si>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</si>
  <si>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</si>
  <si>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</si>
  <si>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</si>
  <si>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</si>
  <si>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</si>
  <si>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</si>
  <si>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</si>
  <si>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</si>
  <si>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</si>
  <si>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</si>
  <si>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</si>
  <si>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wzorowe</t>
  </si>
  <si>
    <t>Celujący</t>
  </si>
  <si>
    <t>bardzo dobre</t>
  </si>
  <si>
    <t>Bardzo dobry</t>
  </si>
  <si>
    <t>dobre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</si>
  <si>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</si>
  <si>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</si>
  <si>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</si>
  <si>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</si>
  <si>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</si>
  <si>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</si>
  <si>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</si>
  <si>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</si>
  <si>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</si>
  <si>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</si>
  <si>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</si>
  <si>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</si>
  <si>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</si>
  <si>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</si>
  <si>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</si>
  <si>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</si>
  <si>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</si>
  <si>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</si>
  <si>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</si>
  <si>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</si>
  <si>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</si>
  <si>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</si>
  <si>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</si>
  <si>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</si>
  <si>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</si>
  <si>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</si>
  <si>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</si>
  <si>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Uczniowie ze 100% frekwencją</t>
  </si>
  <si>
    <t>L.p.</t>
  </si>
  <si>
    <t>Nazwisko imiona</t>
  </si>
  <si>
    <t>Uczniowie zwolnieni z zajęć</t>
  </si>
  <si>
    <t>Data zwolnienia od - do</t>
  </si>
  <si>
    <t>23.02.2021 - 23.02.2021</t>
  </si>
  <si>
    <t>05.03.2021 - 05.03.2021</t>
  </si>
  <si>
    <t>05.05.2021 - 05.05.2021</t>
  </si>
  <si>
    <t>01.09.2020 - 28.05.2021</t>
  </si>
  <si>
    <t>04.09.2020 - 04.09.2020</t>
  </si>
  <si>
    <t>20.11.2020 - 20.11.2020</t>
  </si>
  <si>
    <t>18.01.2021 - 18.01.2021</t>
  </si>
  <si>
    <t>19.04.2021 - 19.04.2021</t>
  </si>
  <si>
    <t>03.05.2021 - 30.05.2021</t>
  </si>
  <si>
    <t>04.02.2021 - 04.02.2021</t>
  </si>
  <si>
    <t>Uczniowie zwolnieni z zajęć - religia</t>
  </si>
  <si>
    <t>09.09.2020 - 09.09.2020</t>
  </si>
  <si>
    <t>14.12.2020 - 14.12.2020</t>
  </si>
  <si>
    <t>18.02.2021 - 18.02.2021</t>
  </si>
  <si>
    <t>25.02.2021 - 25.02.2021</t>
  </si>
  <si>
    <t>04.03.2021 - 04.03.2021</t>
  </si>
  <si>
    <t>31.03.2021 - 31.03.2021</t>
  </si>
  <si>
    <t>06.05.2021 - 06.05.2021</t>
  </si>
  <si>
    <t>20.05.2021 - 20.05.2021</t>
  </si>
  <si>
    <t>10.06.2021 - 10.06.2021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</si>
</sst>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4DCF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8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textRotation="90" wrapText="1"/>
    </xf>
    <xf numFmtId="0" fontId="0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textRotation="90" wrapText="1"/>
    </xf>
    <xf numFmtId="0" fontId="0" fillId="0" borderId="21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3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3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2" fontId="4" fillId="3" borderId="29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3" borderId="14" xfId="0" applyNumberFormat="1" applyFont="1" applyFill="1" applyBorder="1" applyAlignment="1">
      <alignment horizontal="center" vertical="center" textRotation="90" wrapText="1"/>
    </xf>
    <xf numFmtId="2" fontId="2" fillId="3" borderId="18" xfId="0" applyNumberFormat="1" applyFont="1" applyFill="1" applyBorder="1" applyAlignment="1">
      <alignment horizontal="center" vertical="center" textRotation="90" wrapText="1"/>
    </xf>
    <xf numFmtId="2" fontId="2" fillId="3" borderId="20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3" borderId="32" xfId="0" applyFont="1" applyFill="1" applyBorder="1" applyAlignment="1">
      <alignment horizontal="left" vertical="center" wrapText="1"/>
    </xf>
    <xf numFmtId="2" fontId="0" fillId="3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db58ddd5-538f-4e0e-9e46-b5fb386d79f6}">
  <dimension ref="B2:AH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4" width="2.85714285714286" customWidth="1"/>
    <col min="15" max="23" width="3.57142857142857" customWidth="1"/>
    <col min="24" max="27" width="5.71428571428571" customWidth="1"/>
    <col min="28" max="31" width="6.42857142857143" customWidth="1"/>
    <col min="33" max="33" width="8.57142857142857" customWidth="1"/>
    <col min="34" max="34" width="42.8571428571429" customWidth="1"/>
  </cols>
  <sheetData>
    <row r="2" spans="2:31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1"/>
      <c r="O2" s="7" t="s">
        <v>4</v>
      </c>
      <c r="P2" s="10"/>
      <c r="Q2" s="10"/>
      <c r="R2" s="10"/>
      <c r="S2" s="10"/>
      <c r="T2" s="10"/>
      <c r="U2" s="10"/>
      <c r="V2" s="10"/>
      <c r="W2" s="11"/>
      <c r="X2" s="7" t="s">
        <v>5</v>
      </c>
      <c r="Y2" s="8"/>
      <c r="Z2" s="9"/>
      <c r="AA2" s="1" t="s">
        <v>6</v>
      </c>
      <c r="AB2" s="1" t="s">
        <v>7</v>
      </c>
      <c r="AC2" s="1" t="s">
        <v>8</v>
      </c>
      <c r="AD2" s="1" t="s">
        <v>9</v>
      </c>
      <c r="AE2" s="1" t="s">
        <v>10</v>
      </c>
    </row>
    <row r="3" spans="2:31" ht="12.75" thickBot="1">
      <c r="B3" s="4"/>
      <c r="C3" s="4"/>
      <c r="D3" s="4"/>
      <c r="E3" s="15" t="s">
        <v>11</v>
      </c>
      <c r="F3" s="19" t="s">
        <v>12</v>
      </c>
      <c r="G3" s="19" t="s">
        <v>12</v>
      </c>
      <c r="H3" s="19" t="s">
        <v>12</v>
      </c>
      <c r="I3" s="19" t="s">
        <v>12</v>
      </c>
      <c r="J3" s="19" t="s">
        <v>12</v>
      </c>
      <c r="K3" s="19" t="s">
        <v>12</v>
      </c>
      <c r="L3" s="19" t="s">
        <v>12</v>
      </c>
      <c r="M3" s="19" t="s">
        <v>12</v>
      </c>
      <c r="N3" s="21" t="s">
        <v>12</v>
      </c>
      <c r="O3" s="23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5" t="s">
        <v>18</v>
      </c>
      <c r="U3" s="25" t="s">
        <v>19</v>
      </c>
      <c r="V3" s="25" t="s">
        <v>20</v>
      </c>
      <c r="W3" s="27" t="s">
        <v>21</v>
      </c>
      <c r="X3" s="13"/>
      <c r="Y3" s="12"/>
      <c r="Z3" s="3"/>
      <c r="AA3" s="4"/>
      <c r="AB3" s="4"/>
      <c r="AC3" s="4"/>
      <c r="AD3" s="4"/>
      <c r="AE3" s="4"/>
    </row>
    <row r="4" spans="2:31" ht="75" customHeight="1" thickBot="1">
      <c r="B4" s="5"/>
      <c r="C4" s="5"/>
      <c r="D4" s="5"/>
      <c r="E4" s="18"/>
      <c r="F4" s="20"/>
      <c r="G4" s="20"/>
      <c r="H4" s="20"/>
      <c r="I4" s="20"/>
      <c r="J4" s="20"/>
      <c r="K4" s="20"/>
      <c r="L4" s="20"/>
      <c r="M4" s="20"/>
      <c r="N4" s="22"/>
      <c r="O4" s="18"/>
      <c r="P4" s="20"/>
      <c r="Q4" s="20"/>
      <c r="R4" s="20"/>
      <c r="S4" s="20"/>
      <c r="T4" s="20"/>
      <c r="U4" s="20"/>
      <c r="V4" s="20"/>
      <c r="W4" s="22"/>
      <c r="X4" s="1" t="s">
        <v>22</v>
      </c>
      <c r="Y4" s="1" t="s">
        <v>23</v>
      </c>
      <c r="Z4" s="1" t="s">
        <v>24</v>
      </c>
      <c r="AA4" s="5"/>
      <c r="AB4" s="5"/>
      <c r="AC4" s="5"/>
      <c r="AD4" s="5"/>
      <c r="AE4" s="5"/>
    </row>
    <row r="5" spans="2:34" ht="12.75">
      <c r="B5" s="29">
        <v>1</v>
      </c>
      <c r="C5" s="30" t="s">
        <v>25</v>
      </c>
      <c r="D5" s="29" t="s">
        <v>12</v>
      </c>
      <c r="E5" s="31">
        <v>5</v>
      </c>
      <c r="F5" s="32" t="s">
        <v>12</v>
      </c>
      <c r="G5" s="32" t="s">
        <v>12</v>
      </c>
      <c r="H5" s="32" t="s">
        <v>12</v>
      </c>
      <c r="I5" s="32" t="s">
        <v>12</v>
      </c>
      <c r="J5" s="32" t="s">
        <v>12</v>
      </c>
      <c r="K5" s="32" t="s">
        <v>12</v>
      </c>
      <c r="L5" s="32" t="s">
        <v>12</v>
      </c>
      <c r="M5" s="32" t="s">
        <v>12</v>
      </c>
      <c r="N5" s="33" t="s">
        <v>12</v>
      </c>
      <c r="O5" s="34"/>
      <c r="P5" s="35">
        <v>1</v>
      </c>
      <c r="Q5" s="35"/>
      <c r="R5" s="35"/>
      <c r="S5" s="35"/>
      <c r="T5" s="35"/>
      <c r="U5" s="35"/>
      <c r="V5" s="35"/>
      <c r="W5" s="36"/>
      <c r="X5" s="31">
        <v>2</v>
      </c>
      <c r="Y5" s="32">
        <v>0</v>
      </c>
      <c r="Z5" s="36">
        <f>SUM(X5:Y5)</f>
      </c>
      <c r="AA5" s="29">
        <v>0</v>
      </c>
      <c r="AB5" s="37">
        <v>100</v>
      </c>
      <c r="AC5" s="37">
        <v>99.510000000000005</v>
      </c>
      <c r="AD5" s="37">
        <v>99.75</v>
      </c>
      <c r="AE5" s="38">
        <v>5</v>
      </c>
      <c r="AG5" s="46" t="s">
        <v>50</v>
      </c>
      <c r="AH5" s="46" t="s">
        <v>51</v>
      </c>
    </row>
    <row r="6" spans="2:34" ht="12.75">
      <c r="B6" s="39">
        <v>2</v>
      </c>
      <c r="C6" s="41" t="s">
        <v>26</v>
      </c>
      <c r="D6" s="39" t="s">
        <v>12</v>
      </c>
      <c r="E6" s="42">
        <v>5</v>
      </c>
      <c r="F6" s="43" t="s">
        <v>12</v>
      </c>
      <c r="G6" s="43" t="s">
        <v>12</v>
      </c>
      <c r="H6" s="43" t="s">
        <v>12</v>
      </c>
      <c r="I6" s="43" t="s">
        <v>12</v>
      </c>
      <c r="J6" s="43" t="s">
        <v>12</v>
      </c>
      <c r="K6" s="43" t="s">
        <v>12</v>
      </c>
      <c r="L6" s="43" t="s">
        <v>12</v>
      </c>
      <c r="M6" s="43" t="s">
        <v>12</v>
      </c>
      <c r="N6" s="44" t="s">
        <v>12</v>
      </c>
      <c r="O6" s="45"/>
      <c r="P6" s="46">
        <v>1</v>
      </c>
      <c r="Q6" s="46"/>
      <c r="R6" s="46"/>
      <c r="S6" s="46"/>
      <c r="T6" s="46"/>
      <c r="U6" s="46"/>
      <c r="V6" s="46"/>
      <c r="W6" s="47"/>
      <c r="X6" s="42">
        <v>58</v>
      </c>
      <c r="Y6" s="43">
        <v>0</v>
      </c>
      <c r="Z6" s="47">
        <f>SUM(X6:Y6)</f>
      </c>
      <c r="AA6" s="39">
        <v>0</v>
      </c>
      <c r="AB6" s="48">
        <v>91.469999999999999</v>
      </c>
      <c r="AC6" s="48">
        <v>93.659999999999997</v>
      </c>
      <c r="AD6" s="48">
        <v>92.609999999999999</v>
      </c>
      <c r="AE6" s="49">
        <v>5</v>
      </c>
      <c r="AG6" s="43" t="s">
        <v>12</v>
      </c>
      <c r="AH6" s="43" t="s">
        <v>52</v>
      </c>
    </row>
    <row r="7" spans="2:34" ht="12.75">
      <c r="B7" s="39">
        <v>3</v>
      </c>
      <c r="C7" s="41" t="s">
        <v>27</v>
      </c>
      <c r="D7" s="39" t="s">
        <v>12</v>
      </c>
      <c r="E7" s="42">
        <v>5</v>
      </c>
      <c r="F7" s="43" t="s">
        <v>12</v>
      </c>
      <c r="G7" s="43" t="s">
        <v>12</v>
      </c>
      <c r="H7" s="43" t="s">
        <v>12</v>
      </c>
      <c r="I7" s="43" t="s">
        <v>12</v>
      </c>
      <c r="J7" s="43" t="s">
        <v>12</v>
      </c>
      <c r="K7" s="43" t="s">
        <v>12</v>
      </c>
      <c r="L7" s="43" t="s">
        <v>12</v>
      </c>
      <c r="M7" s="43" t="s">
        <v>12</v>
      </c>
      <c r="N7" s="44" t="s">
        <v>12</v>
      </c>
      <c r="O7" s="45"/>
      <c r="P7" s="46">
        <v>1</v>
      </c>
      <c r="Q7" s="46"/>
      <c r="R7" s="46"/>
      <c r="S7" s="46"/>
      <c r="T7" s="46"/>
      <c r="U7" s="46"/>
      <c r="V7" s="46"/>
      <c r="W7" s="47"/>
      <c r="X7" s="42">
        <v>69</v>
      </c>
      <c r="Y7" s="43">
        <v>1</v>
      </c>
      <c r="Z7" s="47">
        <f>SUM(X7:Y7)</f>
      </c>
      <c r="AA7" s="39">
        <v>0</v>
      </c>
      <c r="AB7" s="48">
        <v>92.530000000000001</v>
      </c>
      <c r="AC7" s="48">
        <v>89.760000000000005</v>
      </c>
      <c r="AD7" s="48">
        <v>91.079999999999998</v>
      </c>
      <c r="AE7" s="49">
        <v>5</v>
      </c>
      <c r="AG7" s="88" t="s">
        <v>12</v>
      </c>
      <c r="AH7" s="43" t="s">
        <v>53</v>
      </c>
    </row>
    <row r="8" spans="2:34" ht="12.75">
      <c r="B8" s="39">
        <v>4</v>
      </c>
      <c r="C8" s="41" t="s">
        <v>28</v>
      </c>
      <c r="D8" s="39" t="s">
        <v>12</v>
      </c>
      <c r="E8" s="42">
        <v>6</v>
      </c>
      <c r="F8" s="43" t="s">
        <v>12</v>
      </c>
      <c r="G8" s="43" t="s">
        <v>12</v>
      </c>
      <c r="H8" s="43" t="s">
        <v>12</v>
      </c>
      <c r="I8" s="43" t="s">
        <v>12</v>
      </c>
      <c r="J8" s="43" t="s">
        <v>12</v>
      </c>
      <c r="K8" s="43" t="s">
        <v>12</v>
      </c>
      <c r="L8" s="43" t="s">
        <v>12</v>
      </c>
      <c r="M8" s="43" t="s">
        <v>12</v>
      </c>
      <c r="N8" s="44" t="s">
        <v>12</v>
      </c>
      <c r="O8" s="45">
        <v>1</v>
      </c>
      <c r="P8" s="46"/>
      <c r="Q8" s="46"/>
      <c r="R8" s="46"/>
      <c r="S8" s="46"/>
      <c r="T8" s="46"/>
      <c r="U8" s="46"/>
      <c r="V8" s="46"/>
      <c r="W8" s="47"/>
      <c r="X8" s="42">
        <v>59</v>
      </c>
      <c r="Y8" s="43">
        <v>1</v>
      </c>
      <c r="Z8" s="47">
        <f>SUM(X8:Y8)</f>
      </c>
      <c r="AA8" s="39">
        <v>0</v>
      </c>
      <c r="AB8" s="48">
        <v>100</v>
      </c>
      <c r="AC8" s="48">
        <v>85.370000000000005</v>
      </c>
      <c r="AD8" s="48">
        <v>92.359999999999999</v>
      </c>
      <c r="AE8" s="49">
        <v>6</v>
      </c>
      <c r="AG8" s="89" t="s">
        <v>12</v>
      </c>
      <c r="AH8" s="43" t="s">
        <v>54</v>
      </c>
    </row>
    <row r="9" spans="2:34" ht="12.75">
      <c r="B9" s="39">
        <v>5</v>
      </c>
      <c r="C9" s="41" t="s">
        <v>29</v>
      </c>
      <c r="D9" s="39" t="s">
        <v>12</v>
      </c>
      <c r="E9" s="42">
        <v>5</v>
      </c>
      <c r="F9" s="43" t="s">
        <v>12</v>
      </c>
      <c r="G9" s="43" t="s">
        <v>12</v>
      </c>
      <c r="H9" s="43" t="s">
        <v>12</v>
      </c>
      <c r="I9" s="43" t="s">
        <v>12</v>
      </c>
      <c r="J9" s="43" t="s">
        <v>12</v>
      </c>
      <c r="K9" s="43" t="s">
        <v>12</v>
      </c>
      <c r="L9" s="43" t="s">
        <v>12</v>
      </c>
      <c r="M9" s="43" t="s">
        <v>12</v>
      </c>
      <c r="N9" s="44" t="s">
        <v>12</v>
      </c>
      <c r="O9" s="45"/>
      <c r="P9" s="46">
        <v>1</v>
      </c>
      <c r="Q9" s="46"/>
      <c r="R9" s="46"/>
      <c r="S9" s="46"/>
      <c r="T9" s="46"/>
      <c r="U9" s="46"/>
      <c r="V9" s="46"/>
      <c r="W9" s="47"/>
      <c r="X9" s="42">
        <v>219</v>
      </c>
      <c r="Y9" s="43">
        <v>0</v>
      </c>
      <c r="Z9" s="47">
        <f>SUM(X9:Y9)</f>
      </c>
      <c r="AA9" s="39">
        <v>0</v>
      </c>
      <c r="AB9" s="48">
        <v>77.069999999999993</v>
      </c>
      <c r="AC9" s="48">
        <v>67.480000000000004</v>
      </c>
      <c r="AD9" s="48">
        <v>72.069999999999993</v>
      </c>
      <c r="AE9" s="49">
        <v>5</v>
      </c>
      <c r="AG9" s="90" t="s">
        <v>12</v>
      </c>
      <c r="AH9" s="43" t="s">
        <v>55</v>
      </c>
    </row>
    <row r="10" spans="2:34" ht="12.75">
      <c r="B10" s="39">
        <v>6</v>
      </c>
      <c r="C10" s="41" t="s">
        <v>30</v>
      </c>
      <c r="D10" s="39" t="s">
        <v>12</v>
      </c>
      <c r="E10" s="42">
        <v>5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 t="s">
        <v>12</v>
      </c>
      <c r="M10" s="43" t="s">
        <v>12</v>
      </c>
      <c r="N10" s="44" t="s">
        <v>12</v>
      </c>
      <c r="O10" s="45"/>
      <c r="P10" s="46">
        <v>1</v>
      </c>
      <c r="Q10" s="46"/>
      <c r="R10" s="46"/>
      <c r="S10" s="46"/>
      <c r="T10" s="46"/>
      <c r="U10" s="46"/>
      <c r="V10" s="46"/>
      <c r="W10" s="47"/>
      <c r="X10" s="42">
        <v>14</v>
      </c>
      <c r="Y10" s="43">
        <v>1</v>
      </c>
      <c r="Z10" s="47">
        <f>SUM(X10:Y10)</f>
      </c>
      <c r="AA10" s="39">
        <v>0</v>
      </c>
      <c r="AB10" s="48">
        <v>100</v>
      </c>
      <c r="AC10" s="48">
        <v>96.340000000000003</v>
      </c>
      <c r="AD10" s="48">
        <v>98.090000000000003</v>
      </c>
      <c r="AE10" s="49">
        <v>5</v>
      </c>
      <c r="AG10" s="91" t="s">
        <v>12</v>
      </c>
      <c r="AH10" s="43" t="s">
        <v>56</v>
      </c>
    </row>
    <row r="11" spans="2:34" ht="12.75">
      <c r="B11" s="39">
        <v>7</v>
      </c>
      <c r="C11" s="41" t="s">
        <v>31</v>
      </c>
      <c r="D11" s="39" t="s">
        <v>12</v>
      </c>
      <c r="E11" s="42">
        <v>6</v>
      </c>
      <c r="F11" s="43" t="s">
        <v>12</v>
      </c>
      <c r="G11" s="43" t="s">
        <v>12</v>
      </c>
      <c r="H11" s="43" t="s">
        <v>12</v>
      </c>
      <c r="I11" s="43" t="s">
        <v>12</v>
      </c>
      <c r="J11" s="43" t="s">
        <v>12</v>
      </c>
      <c r="K11" s="43" t="s">
        <v>12</v>
      </c>
      <c r="L11" s="43" t="s">
        <v>12</v>
      </c>
      <c r="M11" s="43" t="s">
        <v>12</v>
      </c>
      <c r="N11" s="44" t="s">
        <v>12</v>
      </c>
      <c r="O11" s="45">
        <v>1</v>
      </c>
      <c r="P11" s="46"/>
      <c r="Q11" s="46"/>
      <c r="R11" s="46"/>
      <c r="S11" s="46"/>
      <c r="T11" s="46"/>
      <c r="U11" s="46"/>
      <c r="V11" s="46"/>
      <c r="W11" s="47"/>
      <c r="X11" s="42">
        <v>31</v>
      </c>
      <c r="Y11" s="43">
        <v>0</v>
      </c>
      <c r="Z11" s="47">
        <f>SUM(X11:Y11)</f>
      </c>
      <c r="AA11" s="39">
        <v>0</v>
      </c>
      <c r="AB11" s="48">
        <v>92.799999999999997</v>
      </c>
      <c r="AC11" s="48">
        <v>99.019999999999996</v>
      </c>
      <c r="AD11" s="48">
        <v>96.049999999999997</v>
      </c>
      <c r="AE11" s="49">
        <v>6</v>
      </c>
      <c r="AG11" s="92" t="s">
        <v>12</v>
      </c>
      <c r="AH11" s="43" t="s">
        <v>57</v>
      </c>
    </row>
    <row r="12" spans="2:34" ht="12.75">
      <c r="B12" s="39">
        <v>8</v>
      </c>
      <c r="C12" s="41" t="s">
        <v>32</v>
      </c>
      <c r="D12" s="39" t="s">
        <v>12</v>
      </c>
      <c r="E12" s="42">
        <v>5</v>
      </c>
      <c r="F12" s="43" t="s">
        <v>12</v>
      </c>
      <c r="G12" s="43" t="s">
        <v>12</v>
      </c>
      <c r="H12" s="43" t="s">
        <v>12</v>
      </c>
      <c r="I12" s="43" t="s">
        <v>12</v>
      </c>
      <c r="J12" s="43" t="s">
        <v>12</v>
      </c>
      <c r="K12" s="43" t="s">
        <v>12</v>
      </c>
      <c r="L12" s="43" t="s">
        <v>12</v>
      </c>
      <c r="M12" s="43" t="s">
        <v>12</v>
      </c>
      <c r="N12" s="44" t="s">
        <v>12</v>
      </c>
      <c r="O12" s="45"/>
      <c r="P12" s="46">
        <v>1</v>
      </c>
      <c r="Q12" s="46"/>
      <c r="R12" s="46"/>
      <c r="S12" s="46"/>
      <c r="T12" s="46"/>
      <c r="U12" s="46"/>
      <c r="V12" s="46"/>
      <c r="W12" s="47"/>
      <c r="X12" s="42">
        <v>41</v>
      </c>
      <c r="Y12" s="43">
        <v>0</v>
      </c>
      <c r="Z12" s="47">
        <f>SUM(X12:Y12)</f>
      </c>
      <c r="AA12" s="39">
        <v>0</v>
      </c>
      <c r="AB12" s="48">
        <v>96.530000000000001</v>
      </c>
      <c r="AC12" s="48">
        <v>93.170000000000002</v>
      </c>
      <c r="AD12" s="48">
        <v>94.780000000000001</v>
      </c>
      <c r="AE12" s="49">
        <v>5</v>
      </c>
      <c r="AG12" s="93" t="s">
        <v>12</v>
      </c>
      <c r="AH12" s="43" t="s">
        <v>58</v>
      </c>
    </row>
    <row r="13" spans="2:31" ht="12.75">
      <c r="B13" s="39">
        <v>9</v>
      </c>
      <c r="C13" s="41" t="s">
        <v>33</v>
      </c>
      <c r="D13" s="39" t="s">
        <v>12</v>
      </c>
      <c r="E13" s="42">
        <v>5</v>
      </c>
      <c r="F13" s="43" t="s">
        <v>12</v>
      </c>
      <c r="G13" s="43" t="s">
        <v>12</v>
      </c>
      <c r="H13" s="43" t="s">
        <v>12</v>
      </c>
      <c r="I13" s="43" t="s">
        <v>12</v>
      </c>
      <c r="J13" s="43" t="s">
        <v>12</v>
      </c>
      <c r="K13" s="43" t="s">
        <v>12</v>
      </c>
      <c r="L13" s="43" t="s">
        <v>12</v>
      </c>
      <c r="M13" s="43" t="s">
        <v>12</v>
      </c>
      <c r="N13" s="44" t="s">
        <v>12</v>
      </c>
      <c r="O13" s="45"/>
      <c r="P13" s="46">
        <v>1</v>
      </c>
      <c r="Q13" s="46"/>
      <c r="R13" s="46"/>
      <c r="S13" s="46"/>
      <c r="T13" s="46"/>
      <c r="U13" s="46"/>
      <c r="V13" s="46"/>
      <c r="W13" s="47"/>
      <c r="X13" s="42">
        <v>21</v>
      </c>
      <c r="Y13" s="43">
        <v>0</v>
      </c>
      <c r="Z13" s="47">
        <f>SUM(X13:Y13)</f>
      </c>
      <c r="AA13" s="39">
        <v>0</v>
      </c>
      <c r="AB13" s="48">
        <v>98.670000000000002</v>
      </c>
      <c r="AC13" s="48">
        <v>96.099999999999994</v>
      </c>
      <c r="AD13" s="48">
        <v>97.319999999999993</v>
      </c>
      <c r="AE13" s="49">
        <v>5</v>
      </c>
    </row>
    <row r="14" spans="2:31" ht="12.75">
      <c r="B14" s="39">
        <v>10</v>
      </c>
      <c r="C14" s="41" t="s">
        <v>34</v>
      </c>
      <c r="D14" s="39" t="s">
        <v>12</v>
      </c>
      <c r="E14" s="42">
        <v>6</v>
      </c>
      <c r="F14" s="43" t="s">
        <v>12</v>
      </c>
      <c r="G14" s="43" t="s">
        <v>12</v>
      </c>
      <c r="H14" s="43" t="s">
        <v>12</v>
      </c>
      <c r="I14" s="43" t="s">
        <v>12</v>
      </c>
      <c r="J14" s="43" t="s">
        <v>12</v>
      </c>
      <c r="K14" s="43" t="s">
        <v>12</v>
      </c>
      <c r="L14" s="43" t="s">
        <v>12</v>
      </c>
      <c r="M14" s="43" t="s">
        <v>12</v>
      </c>
      <c r="N14" s="44" t="s">
        <v>12</v>
      </c>
      <c r="O14" s="45">
        <v>1</v>
      </c>
      <c r="P14" s="46"/>
      <c r="Q14" s="46"/>
      <c r="R14" s="46"/>
      <c r="S14" s="46"/>
      <c r="T14" s="46"/>
      <c r="U14" s="46"/>
      <c r="V14" s="46"/>
      <c r="W14" s="47"/>
      <c r="X14" s="42">
        <v>42</v>
      </c>
      <c r="Y14" s="43">
        <v>0</v>
      </c>
      <c r="Z14" s="47">
        <f>SUM(X14:Y14)</f>
      </c>
      <c r="AA14" s="39">
        <v>0</v>
      </c>
      <c r="AB14" s="48">
        <v>93.329999999999998</v>
      </c>
      <c r="AC14" s="48">
        <v>95.849999999999994</v>
      </c>
      <c r="AD14" s="48">
        <v>94.650000000000006</v>
      </c>
      <c r="AE14" s="49">
        <v>6</v>
      </c>
    </row>
    <row r="15" spans="2:31" ht="12.75">
      <c r="B15" s="50">
        <v>11</v>
      </c>
      <c r="C15" s="51" t="s">
        <v>35</v>
      </c>
      <c r="D15" s="50" t="s">
        <v>12</v>
      </c>
      <c r="E15" s="52" t="s">
        <v>12</v>
      </c>
      <c r="F15" s="53" t="s">
        <v>12</v>
      </c>
      <c r="G15" s="53" t="s">
        <v>12</v>
      </c>
      <c r="H15" s="53" t="s">
        <v>12</v>
      </c>
      <c r="I15" s="53" t="s">
        <v>12</v>
      </c>
      <c r="J15" s="53" t="s">
        <v>12</v>
      </c>
      <c r="K15" s="53" t="s">
        <v>12</v>
      </c>
      <c r="L15" s="53" t="s">
        <v>12</v>
      </c>
      <c r="M15" s="53" t="s">
        <v>12</v>
      </c>
      <c r="N15" s="54" t="s">
        <v>12</v>
      </c>
      <c r="O15" s="55"/>
      <c r="P15" s="56"/>
      <c r="Q15" s="56"/>
      <c r="R15" s="56"/>
      <c r="S15" s="56"/>
      <c r="T15" s="56"/>
      <c r="U15" s="56"/>
      <c r="V15" s="56"/>
      <c r="W15" s="57"/>
      <c r="X15" s="52">
        <v>0</v>
      </c>
      <c r="Y15" s="53">
        <v>0</v>
      </c>
      <c r="Z15" s="57">
        <f>SUM(X15:Y15)</f>
      </c>
      <c r="AA15" s="50">
        <v>0</v>
      </c>
      <c r="AB15" s="58">
        <v>100</v>
      </c>
      <c r="AC15" s="58">
        <v>100</v>
      </c>
      <c r="AD15" s="58">
        <v>100</v>
      </c>
      <c r="AE15" s="59"/>
    </row>
    <row r="16" spans="2:31" ht="12.75">
      <c r="B16" s="39">
        <v>12</v>
      </c>
      <c r="C16" s="41" t="s">
        <v>36</v>
      </c>
      <c r="D16" s="39" t="s">
        <v>12</v>
      </c>
      <c r="E16" s="42">
        <v>5</v>
      </c>
      <c r="F16" s="43" t="s">
        <v>12</v>
      </c>
      <c r="G16" s="43" t="s">
        <v>12</v>
      </c>
      <c r="H16" s="43" t="s">
        <v>12</v>
      </c>
      <c r="I16" s="43" t="s">
        <v>12</v>
      </c>
      <c r="J16" s="43" t="s">
        <v>12</v>
      </c>
      <c r="K16" s="43" t="s">
        <v>12</v>
      </c>
      <c r="L16" s="43" t="s">
        <v>12</v>
      </c>
      <c r="M16" s="43" t="s">
        <v>12</v>
      </c>
      <c r="N16" s="44" t="s">
        <v>12</v>
      </c>
      <c r="O16" s="45"/>
      <c r="P16" s="46">
        <v>1</v>
      </c>
      <c r="Q16" s="46"/>
      <c r="R16" s="46"/>
      <c r="S16" s="46"/>
      <c r="T16" s="46"/>
      <c r="U16" s="46"/>
      <c r="V16" s="46"/>
      <c r="W16" s="47"/>
      <c r="X16" s="42">
        <v>56</v>
      </c>
      <c r="Y16" s="43">
        <v>1</v>
      </c>
      <c r="Z16" s="47">
        <f>SUM(X16:Y16)</f>
      </c>
      <c r="AA16" s="39">
        <v>0</v>
      </c>
      <c r="AB16" s="48">
        <v>92.799999999999997</v>
      </c>
      <c r="AC16" s="48">
        <v>92.680000000000007</v>
      </c>
      <c r="AD16" s="48">
        <v>92.739999999999995</v>
      </c>
      <c r="AE16" s="49">
        <v>5</v>
      </c>
    </row>
    <row r="17" spans="2:31" ht="12.75">
      <c r="B17" s="39">
        <v>13</v>
      </c>
      <c r="C17" s="41" t="s">
        <v>37</v>
      </c>
      <c r="D17" s="39" t="s">
        <v>12</v>
      </c>
      <c r="E17" s="42">
        <v>6</v>
      </c>
      <c r="F17" s="43" t="s">
        <v>12</v>
      </c>
      <c r="G17" s="43" t="s">
        <v>12</v>
      </c>
      <c r="H17" s="43" t="s">
        <v>12</v>
      </c>
      <c r="I17" s="43" t="s">
        <v>12</v>
      </c>
      <c r="J17" s="43" t="s">
        <v>12</v>
      </c>
      <c r="K17" s="43" t="s">
        <v>12</v>
      </c>
      <c r="L17" s="43" t="s">
        <v>12</v>
      </c>
      <c r="M17" s="43" t="s">
        <v>12</v>
      </c>
      <c r="N17" s="44" t="s">
        <v>12</v>
      </c>
      <c r="O17" s="45">
        <v>1</v>
      </c>
      <c r="P17" s="46"/>
      <c r="Q17" s="46"/>
      <c r="R17" s="46"/>
      <c r="S17" s="46"/>
      <c r="T17" s="46"/>
      <c r="U17" s="46"/>
      <c r="V17" s="46"/>
      <c r="W17" s="47"/>
      <c r="X17" s="42">
        <v>11</v>
      </c>
      <c r="Y17" s="43">
        <v>0</v>
      </c>
      <c r="Z17" s="47">
        <f>SUM(X17:Y17)</f>
      </c>
      <c r="AA17" s="39">
        <v>0</v>
      </c>
      <c r="AB17" s="48">
        <v>97.069999999999993</v>
      </c>
      <c r="AC17" s="48">
        <v>100</v>
      </c>
      <c r="AD17" s="48">
        <v>98.599999999999994</v>
      </c>
      <c r="AE17" s="49">
        <v>6</v>
      </c>
    </row>
    <row r="18" spans="2:31" ht="12.75">
      <c r="B18" s="39">
        <v>14</v>
      </c>
      <c r="C18" s="41" t="s">
        <v>38</v>
      </c>
      <c r="D18" s="39" t="s">
        <v>12</v>
      </c>
      <c r="E18" s="42">
        <v>5</v>
      </c>
      <c r="F18" s="43" t="s">
        <v>12</v>
      </c>
      <c r="G18" s="43" t="s">
        <v>12</v>
      </c>
      <c r="H18" s="43" t="s">
        <v>12</v>
      </c>
      <c r="I18" s="43" t="s">
        <v>12</v>
      </c>
      <c r="J18" s="43" t="s">
        <v>12</v>
      </c>
      <c r="K18" s="43" t="s">
        <v>12</v>
      </c>
      <c r="L18" s="43" t="s">
        <v>12</v>
      </c>
      <c r="M18" s="43" t="s">
        <v>12</v>
      </c>
      <c r="N18" s="44" t="s">
        <v>12</v>
      </c>
      <c r="O18" s="45"/>
      <c r="P18" s="46">
        <v>1</v>
      </c>
      <c r="Q18" s="46"/>
      <c r="R18" s="46"/>
      <c r="S18" s="46"/>
      <c r="T18" s="46"/>
      <c r="U18" s="46"/>
      <c r="V18" s="46"/>
      <c r="W18" s="47"/>
      <c r="X18" s="42">
        <v>47</v>
      </c>
      <c r="Y18" s="43">
        <v>0</v>
      </c>
      <c r="Z18" s="47">
        <f>SUM(X18:Y18)</f>
      </c>
      <c r="AA18" s="39">
        <v>0</v>
      </c>
      <c r="AB18" s="48">
        <v>100</v>
      </c>
      <c r="AC18" s="48">
        <v>88.540000000000006</v>
      </c>
      <c r="AD18" s="48">
        <v>94.010000000000005</v>
      </c>
      <c r="AE18" s="49">
        <v>5</v>
      </c>
    </row>
    <row r="19" spans="2:31" ht="12.75">
      <c r="B19" s="39">
        <v>15</v>
      </c>
      <c r="C19" s="41" t="s">
        <v>39</v>
      </c>
      <c r="D19" s="39" t="s">
        <v>12</v>
      </c>
      <c r="E19" s="42">
        <v>6</v>
      </c>
      <c r="F19" s="43" t="s">
        <v>12</v>
      </c>
      <c r="G19" s="43" t="s">
        <v>12</v>
      </c>
      <c r="H19" s="43" t="s">
        <v>12</v>
      </c>
      <c r="I19" s="43" t="s">
        <v>12</v>
      </c>
      <c r="J19" s="43" t="s">
        <v>12</v>
      </c>
      <c r="K19" s="43" t="s">
        <v>12</v>
      </c>
      <c r="L19" s="43" t="s">
        <v>12</v>
      </c>
      <c r="M19" s="43" t="s">
        <v>12</v>
      </c>
      <c r="N19" s="44" t="s">
        <v>12</v>
      </c>
      <c r="O19" s="45">
        <v>1</v>
      </c>
      <c r="P19" s="46"/>
      <c r="Q19" s="46"/>
      <c r="R19" s="46"/>
      <c r="S19" s="46"/>
      <c r="T19" s="46"/>
      <c r="U19" s="46"/>
      <c r="V19" s="46"/>
      <c r="W19" s="47"/>
      <c r="X19" s="42">
        <v>40</v>
      </c>
      <c r="Y19" s="43">
        <v>0</v>
      </c>
      <c r="Z19" s="47">
        <f>SUM(X19:Y19)</f>
      </c>
      <c r="AA19" s="39">
        <v>0</v>
      </c>
      <c r="AB19" s="48">
        <v>94.400000000000006</v>
      </c>
      <c r="AC19" s="48">
        <v>95.370000000000005</v>
      </c>
      <c r="AD19" s="48">
        <v>94.900000000000006</v>
      </c>
      <c r="AE19" s="49">
        <v>6</v>
      </c>
    </row>
    <row r="20" spans="2:31" ht="12.75">
      <c r="B20" s="39">
        <v>16</v>
      </c>
      <c r="C20" s="41" t="s">
        <v>40</v>
      </c>
      <c r="D20" s="39" t="s">
        <v>12</v>
      </c>
      <c r="E20" s="42">
        <v>6</v>
      </c>
      <c r="F20" s="43" t="s">
        <v>12</v>
      </c>
      <c r="G20" s="43" t="s">
        <v>12</v>
      </c>
      <c r="H20" s="43" t="s">
        <v>12</v>
      </c>
      <c r="I20" s="43" t="s">
        <v>12</v>
      </c>
      <c r="J20" s="43" t="s">
        <v>12</v>
      </c>
      <c r="K20" s="43" t="s">
        <v>12</v>
      </c>
      <c r="L20" s="43" t="s">
        <v>12</v>
      </c>
      <c r="M20" s="43" t="s">
        <v>12</v>
      </c>
      <c r="N20" s="44" t="s">
        <v>12</v>
      </c>
      <c r="O20" s="45">
        <v>1</v>
      </c>
      <c r="P20" s="46"/>
      <c r="Q20" s="46"/>
      <c r="R20" s="46"/>
      <c r="S20" s="46"/>
      <c r="T20" s="46"/>
      <c r="U20" s="46"/>
      <c r="V20" s="46"/>
      <c r="W20" s="47"/>
      <c r="X20" s="42">
        <v>28</v>
      </c>
      <c r="Y20" s="43">
        <v>0</v>
      </c>
      <c r="Z20" s="47">
        <f>SUM(X20:Y20)</f>
      </c>
      <c r="AA20" s="39">
        <v>0</v>
      </c>
      <c r="AB20" s="48">
        <v>97.329999999999998</v>
      </c>
      <c r="AC20" s="48">
        <v>95.609999999999999</v>
      </c>
      <c r="AD20" s="48">
        <v>96.430000000000007</v>
      </c>
      <c r="AE20" s="49">
        <v>6</v>
      </c>
    </row>
    <row r="21" spans="2:31" ht="12.75">
      <c r="B21" s="39">
        <v>17</v>
      </c>
      <c r="C21" s="41" t="s">
        <v>41</v>
      </c>
      <c r="D21" s="39" t="s">
        <v>12</v>
      </c>
      <c r="E21" s="42">
        <v>5</v>
      </c>
      <c r="F21" s="43" t="s">
        <v>12</v>
      </c>
      <c r="G21" s="43" t="s">
        <v>12</v>
      </c>
      <c r="H21" s="43" t="s">
        <v>12</v>
      </c>
      <c r="I21" s="43" t="s">
        <v>12</v>
      </c>
      <c r="J21" s="43" t="s">
        <v>12</v>
      </c>
      <c r="K21" s="43" t="s">
        <v>12</v>
      </c>
      <c r="L21" s="43" t="s">
        <v>12</v>
      </c>
      <c r="M21" s="43" t="s">
        <v>12</v>
      </c>
      <c r="N21" s="44" t="s">
        <v>12</v>
      </c>
      <c r="O21" s="45"/>
      <c r="P21" s="46">
        <v>1</v>
      </c>
      <c r="Q21" s="46"/>
      <c r="R21" s="46"/>
      <c r="S21" s="46"/>
      <c r="T21" s="46"/>
      <c r="U21" s="46"/>
      <c r="V21" s="46"/>
      <c r="W21" s="47"/>
      <c r="X21" s="42">
        <v>62</v>
      </c>
      <c r="Y21" s="43">
        <v>9</v>
      </c>
      <c r="Z21" s="47">
        <f>SUM(X21:Y21)</f>
      </c>
      <c r="AA21" s="39">
        <v>0</v>
      </c>
      <c r="AB21" s="48">
        <v>97.069999999999993</v>
      </c>
      <c r="AC21" s="48">
        <v>85.370000000000005</v>
      </c>
      <c r="AD21" s="48">
        <v>90.959999999999994</v>
      </c>
      <c r="AE21" s="49">
        <v>5</v>
      </c>
    </row>
    <row r="22" spans="2:31" ht="12.75">
      <c r="B22" s="39">
        <v>18</v>
      </c>
      <c r="C22" s="41" t="s">
        <v>42</v>
      </c>
      <c r="D22" s="39" t="s">
        <v>12</v>
      </c>
      <c r="E22" s="42">
        <v>5</v>
      </c>
      <c r="F22" s="43" t="s">
        <v>12</v>
      </c>
      <c r="G22" s="43" t="s">
        <v>12</v>
      </c>
      <c r="H22" s="43" t="s">
        <v>12</v>
      </c>
      <c r="I22" s="43" t="s">
        <v>12</v>
      </c>
      <c r="J22" s="43" t="s">
        <v>12</v>
      </c>
      <c r="K22" s="43" t="s">
        <v>12</v>
      </c>
      <c r="L22" s="43" t="s">
        <v>12</v>
      </c>
      <c r="M22" s="43" t="s">
        <v>12</v>
      </c>
      <c r="N22" s="44" t="s">
        <v>12</v>
      </c>
      <c r="O22" s="45"/>
      <c r="P22" s="46">
        <v>1</v>
      </c>
      <c r="Q22" s="46"/>
      <c r="R22" s="46"/>
      <c r="S22" s="46"/>
      <c r="T22" s="46"/>
      <c r="U22" s="46"/>
      <c r="V22" s="46"/>
      <c r="W22" s="47"/>
      <c r="X22" s="42">
        <v>0</v>
      </c>
      <c r="Y22" s="43">
        <v>0</v>
      </c>
      <c r="Z22" s="47">
        <f>SUM(X22:Y22)</f>
      </c>
      <c r="AA22" s="39">
        <v>0</v>
      </c>
      <c r="AB22" s="48">
        <v>100</v>
      </c>
      <c r="AC22" s="48">
        <v>100</v>
      </c>
      <c r="AD22" s="48">
        <v>100</v>
      </c>
      <c r="AE22" s="49">
        <v>5</v>
      </c>
    </row>
    <row r="23" spans="2:31" ht="12.75">
      <c r="B23" s="39">
        <v>19</v>
      </c>
      <c r="C23" s="41" t="s">
        <v>43</v>
      </c>
      <c r="D23" s="39" t="s">
        <v>12</v>
      </c>
      <c r="E23" s="42">
        <v>5</v>
      </c>
      <c r="F23" s="43" t="s">
        <v>12</v>
      </c>
      <c r="G23" s="43" t="s">
        <v>12</v>
      </c>
      <c r="H23" s="43" t="s">
        <v>12</v>
      </c>
      <c r="I23" s="43" t="s">
        <v>12</v>
      </c>
      <c r="J23" s="43" t="s">
        <v>12</v>
      </c>
      <c r="K23" s="43" t="s">
        <v>12</v>
      </c>
      <c r="L23" s="43" t="s">
        <v>12</v>
      </c>
      <c r="M23" s="43" t="s">
        <v>12</v>
      </c>
      <c r="N23" s="44" t="s">
        <v>12</v>
      </c>
      <c r="O23" s="45"/>
      <c r="P23" s="46">
        <v>1</v>
      </c>
      <c r="Q23" s="46"/>
      <c r="R23" s="46"/>
      <c r="S23" s="46"/>
      <c r="T23" s="46"/>
      <c r="U23" s="46"/>
      <c r="V23" s="46"/>
      <c r="W23" s="47"/>
      <c r="X23" s="42">
        <v>28</v>
      </c>
      <c r="Y23" s="43">
        <v>0</v>
      </c>
      <c r="Z23" s="47">
        <f>SUM(X23:Y23)</f>
      </c>
      <c r="AA23" s="39">
        <v>0</v>
      </c>
      <c r="AB23" s="48">
        <v>95.200000000000003</v>
      </c>
      <c r="AC23" s="48">
        <v>97.560000000000002</v>
      </c>
      <c r="AD23" s="48">
        <v>96.430000000000007</v>
      </c>
      <c r="AE23" s="49">
        <v>5</v>
      </c>
    </row>
    <row r="24" spans="2:31" ht="12.75">
      <c r="B24" s="39">
        <v>20</v>
      </c>
      <c r="C24" s="41" t="s">
        <v>44</v>
      </c>
      <c r="D24" s="39" t="s">
        <v>12</v>
      </c>
      <c r="E24" s="42">
        <v>5</v>
      </c>
      <c r="F24" s="43" t="s">
        <v>12</v>
      </c>
      <c r="G24" s="43" t="s">
        <v>12</v>
      </c>
      <c r="H24" s="43" t="s">
        <v>12</v>
      </c>
      <c r="I24" s="43" t="s">
        <v>12</v>
      </c>
      <c r="J24" s="43" t="s">
        <v>12</v>
      </c>
      <c r="K24" s="43" t="s">
        <v>12</v>
      </c>
      <c r="L24" s="43" t="s">
        <v>12</v>
      </c>
      <c r="M24" s="43" t="s">
        <v>12</v>
      </c>
      <c r="N24" s="44" t="s">
        <v>12</v>
      </c>
      <c r="O24" s="45"/>
      <c r="P24" s="46">
        <v>1</v>
      </c>
      <c r="Q24" s="46"/>
      <c r="R24" s="46"/>
      <c r="S24" s="46"/>
      <c r="T24" s="46"/>
      <c r="U24" s="46"/>
      <c r="V24" s="46"/>
      <c r="W24" s="47"/>
      <c r="X24" s="42">
        <v>48</v>
      </c>
      <c r="Y24" s="43">
        <v>0</v>
      </c>
      <c r="Z24" s="47">
        <f>SUM(X24:Y24)</f>
      </c>
      <c r="AA24" s="39">
        <v>0</v>
      </c>
      <c r="AB24" s="48">
        <v>94.129999999999995</v>
      </c>
      <c r="AC24" s="48">
        <v>93.659999999999997</v>
      </c>
      <c r="AD24" s="48">
        <v>93.890000000000001</v>
      </c>
      <c r="AE24" s="49">
        <v>5</v>
      </c>
    </row>
    <row r="25" spans="2:31" ht="12.75">
      <c r="B25" s="39">
        <v>21</v>
      </c>
      <c r="C25" s="41" t="s">
        <v>12</v>
      </c>
      <c r="D25" s="39" t="s">
        <v>12</v>
      </c>
      <c r="E25" s="42" t="s">
        <v>12</v>
      </c>
      <c r="F25" s="43" t="s">
        <v>12</v>
      </c>
      <c r="G25" s="43" t="s">
        <v>12</v>
      </c>
      <c r="H25" s="43" t="s">
        <v>12</v>
      </c>
      <c r="I25" s="43" t="s">
        <v>12</v>
      </c>
      <c r="J25" s="43" t="s">
        <v>12</v>
      </c>
      <c r="K25" s="43" t="s">
        <v>12</v>
      </c>
      <c r="L25" s="43" t="s">
        <v>12</v>
      </c>
      <c r="M25" s="43" t="s">
        <v>12</v>
      </c>
      <c r="N25" s="44" t="s">
        <v>12</v>
      </c>
      <c r="O25" s="45"/>
      <c r="P25" s="46"/>
      <c r="Q25" s="46"/>
      <c r="R25" s="46"/>
      <c r="S25" s="46"/>
      <c r="T25" s="46"/>
      <c r="U25" s="46"/>
      <c r="V25" s="46"/>
      <c r="W25" s="47"/>
      <c r="X25" s="42" t="s">
        <v>12</v>
      </c>
      <c r="Y25" s="43" t="s">
        <v>12</v>
      </c>
      <c r="Z25" s="47" t="s">
        <v>12</v>
      </c>
      <c r="AA25" s="39" t="s">
        <v>12</v>
      </c>
      <c r="AB25" s="39" t="s">
        <v>12</v>
      </c>
      <c r="AC25" s="39" t="s">
        <v>12</v>
      </c>
      <c r="AD25" s="39" t="s">
        <v>12</v>
      </c>
      <c r="AE25" s="60" t="s">
        <v>12</v>
      </c>
    </row>
    <row r="26" spans="2:31" ht="12.75">
      <c r="B26" s="39">
        <v>22</v>
      </c>
      <c r="C26" s="41" t="s">
        <v>12</v>
      </c>
      <c r="D26" s="39" t="s">
        <v>12</v>
      </c>
      <c r="E26" s="42" t="s">
        <v>12</v>
      </c>
      <c r="F26" s="43" t="s">
        <v>12</v>
      </c>
      <c r="G26" s="43" t="s">
        <v>12</v>
      </c>
      <c r="H26" s="43" t="s">
        <v>12</v>
      </c>
      <c r="I26" s="43" t="s">
        <v>12</v>
      </c>
      <c r="J26" s="43" t="s">
        <v>12</v>
      </c>
      <c r="K26" s="43" t="s">
        <v>12</v>
      </c>
      <c r="L26" s="43" t="s">
        <v>12</v>
      </c>
      <c r="M26" s="43" t="s">
        <v>12</v>
      </c>
      <c r="N26" s="44" t="s">
        <v>12</v>
      </c>
      <c r="O26" s="45"/>
      <c r="P26" s="46"/>
      <c r="Q26" s="46"/>
      <c r="R26" s="46"/>
      <c r="S26" s="46"/>
      <c r="T26" s="46"/>
      <c r="U26" s="46"/>
      <c r="V26" s="46"/>
      <c r="W26" s="47"/>
      <c r="X26" s="42" t="s">
        <v>12</v>
      </c>
      <c r="Y26" s="43" t="s">
        <v>12</v>
      </c>
      <c r="Z26" s="47" t="s">
        <v>12</v>
      </c>
      <c r="AA26" s="39" t="s">
        <v>12</v>
      </c>
      <c r="AB26" s="39" t="s">
        <v>12</v>
      </c>
      <c r="AC26" s="39" t="s">
        <v>12</v>
      </c>
      <c r="AD26" s="39" t="s">
        <v>12</v>
      </c>
      <c r="AE26" s="60" t="s">
        <v>12</v>
      </c>
    </row>
    <row r="27" spans="2:31" ht="12.75">
      <c r="B27" s="39">
        <v>23</v>
      </c>
      <c r="C27" s="41" t="s">
        <v>12</v>
      </c>
      <c r="D27" s="39" t="s">
        <v>12</v>
      </c>
      <c r="E27" s="42" t="s">
        <v>12</v>
      </c>
      <c r="F27" s="43" t="s">
        <v>12</v>
      </c>
      <c r="G27" s="43" t="s">
        <v>12</v>
      </c>
      <c r="H27" s="43" t="s">
        <v>12</v>
      </c>
      <c r="I27" s="43" t="s">
        <v>12</v>
      </c>
      <c r="J27" s="43" t="s">
        <v>12</v>
      </c>
      <c r="K27" s="43" t="s">
        <v>12</v>
      </c>
      <c r="L27" s="43" t="s">
        <v>12</v>
      </c>
      <c r="M27" s="43" t="s">
        <v>12</v>
      </c>
      <c r="N27" s="44" t="s">
        <v>12</v>
      </c>
      <c r="O27" s="45"/>
      <c r="P27" s="46"/>
      <c r="Q27" s="46"/>
      <c r="R27" s="46"/>
      <c r="S27" s="46"/>
      <c r="T27" s="46"/>
      <c r="U27" s="46"/>
      <c r="V27" s="46"/>
      <c r="W27" s="47"/>
      <c r="X27" s="42" t="s">
        <v>12</v>
      </c>
      <c r="Y27" s="43" t="s">
        <v>12</v>
      </c>
      <c r="Z27" s="47" t="s">
        <v>12</v>
      </c>
      <c r="AA27" s="39" t="s">
        <v>12</v>
      </c>
      <c r="AB27" s="39" t="s">
        <v>12</v>
      </c>
      <c r="AC27" s="39" t="s">
        <v>12</v>
      </c>
      <c r="AD27" s="39" t="s">
        <v>12</v>
      </c>
      <c r="AE27" s="60" t="s">
        <v>12</v>
      </c>
    </row>
    <row r="28" spans="2:31" ht="12.75">
      <c r="B28" s="39">
        <v>24</v>
      </c>
      <c r="C28" s="41" t="s">
        <v>12</v>
      </c>
      <c r="D28" s="39" t="s">
        <v>12</v>
      </c>
      <c r="E28" s="42" t="s">
        <v>12</v>
      </c>
      <c r="F28" s="43" t="s">
        <v>12</v>
      </c>
      <c r="G28" s="43" t="s">
        <v>12</v>
      </c>
      <c r="H28" s="43" t="s">
        <v>12</v>
      </c>
      <c r="I28" s="43" t="s">
        <v>12</v>
      </c>
      <c r="J28" s="43" t="s">
        <v>12</v>
      </c>
      <c r="K28" s="43" t="s">
        <v>12</v>
      </c>
      <c r="L28" s="43" t="s">
        <v>12</v>
      </c>
      <c r="M28" s="43" t="s">
        <v>12</v>
      </c>
      <c r="N28" s="44" t="s">
        <v>12</v>
      </c>
      <c r="O28" s="45"/>
      <c r="P28" s="46"/>
      <c r="Q28" s="46"/>
      <c r="R28" s="46"/>
      <c r="S28" s="46"/>
      <c r="T28" s="46"/>
      <c r="U28" s="46"/>
      <c r="V28" s="46"/>
      <c r="W28" s="47"/>
      <c r="X28" s="42" t="s">
        <v>12</v>
      </c>
      <c r="Y28" s="43" t="s">
        <v>12</v>
      </c>
      <c r="Z28" s="47" t="s">
        <v>12</v>
      </c>
      <c r="AA28" s="39" t="s">
        <v>12</v>
      </c>
      <c r="AB28" s="39" t="s">
        <v>12</v>
      </c>
      <c r="AC28" s="39" t="s">
        <v>12</v>
      </c>
      <c r="AD28" s="39" t="s">
        <v>12</v>
      </c>
      <c r="AE28" s="60" t="s">
        <v>12</v>
      </c>
    </row>
    <row r="29" spans="2:31" ht="12.75">
      <c r="B29" s="39">
        <v>25</v>
      </c>
      <c r="C29" s="41" t="s">
        <v>12</v>
      </c>
      <c r="D29" s="39" t="s">
        <v>12</v>
      </c>
      <c r="E29" s="42" t="s">
        <v>12</v>
      </c>
      <c r="F29" s="43" t="s">
        <v>12</v>
      </c>
      <c r="G29" s="43" t="s">
        <v>12</v>
      </c>
      <c r="H29" s="43" t="s">
        <v>12</v>
      </c>
      <c r="I29" s="43" t="s">
        <v>12</v>
      </c>
      <c r="J29" s="43" t="s">
        <v>12</v>
      </c>
      <c r="K29" s="43" t="s">
        <v>12</v>
      </c>
      <c r="L29" s="43" t="s">
        <v>12</v>
      </c>
      <c r="M29" s="43" t="s">
        <v>12</v>
      </c>
      <c r="N29" s="44" t="s">
        <v>12</v>
      </c>
      <c r="O29" s="45"/>
      <c r="P29" s="46"/>
      <c r="Q29" s="46"/>
      <c r="R29" s="46"/>
      <c r="S29" s="46"/>
      <c r="T29" s="46"/>
      <c r="U29" s="46"/>
      <c r="V29" s="46"/>
      <c r="W29" s="47"/>
      <c r="X29" s="42" t="s">
        <v>12</v>
      </c>
      <c r="Y29" s="43" t="s">
        <v>12</v>
      </c>
      <c r="Z29" s="47" t="s">
        <v>12</v>
      </c>
      <c r="AA29" s="39" t="s">
        <v>12</v>
      </c>
      <c r="AB29" s="39" t="s">
        <v>12</v>
      </c>
      <c r="AC29" s="39" t="s">
        <v>12</v>
      </c>
      <c r="AD29" s="39" t="s">
        <v>12</v>
      </c>
      <c r="AE29" s="60" t="s">
        <v>12</v>
      </c>
    </row>
    <row r="30" spans="2:31" ht="12.75">
      <c r="B30" s="39">
        <v>26</v>
      </c>
      <c r="C30" s="41" t="s">
        <v>12</v>
      </c>
      <c r="D30" s="39" t="s">
        <v>12</v>
      </c>
      <c r="E30" s="42" t="s">
        <v>12</v>
      </c>
      <c r="F30" s="43" t="s">
        <v>12</v>
      </c>
      <c r="G30" s="43" t="s">
        <v>12</v>
      </c>
      <c r="H30" s="43" t="s">
        <v>12</v>
      </c>
      <c r="I30" s="43" t="s">
        <v>12</v>
      </c>
      <c r="J30" s="43" t="s">
        <v>12</v>
      </c>
      <c r="K30" s="43" t="s">
        <v>12</v>
      </c>
      <c r="L30" s="43" t="s">
        <v>12</v>
      </c>
      <c r="M30" s="43" t="s">
        <v>12</v>
      </c>
      <c r="N30" s="44" t="s">
        <v>12</v>
      </c>
      <c r="O30" s="45"/>
      <c r="P30" s="46"/>
      <c r="Q30" s="46"/>
      <c r="R30" s="46"/>
      <c r="S30" s="46"/>
      <c r="T30" s="46"/>
      <c r="U30" s="46"/>
      <c r="V30" s="46"/>
      <c r="W30" s="47"/>
      <c r="X30" s="42" t="s">
        <v>12</v>
      </c>
      <c r="Y30" s="43" t="s">
        <v>12</v>
      </c>
      <c r="Z30" s="47" t="s">
        <v>12</v>
      </c>
      <c r="AA30" s="39" t="s">
        <v>12</v>
      </c>
      <c r="AB30" s="39" t="s">
        <v>12</v>
      </c>
      <c r="AC30" s="39" t="s">
        <v>12</v>
      </c>
      <c r="AD30" s="39" t="s">
        <v>12</v>
      </c>
      <c r="AE30" s="60" t="s">
        <v>12</v>
      </c>
    </row>
    <row r="31" spans="2:31" ht="12.75">
      <c r="B31" s="39">
        <v>27</v>
      </c>
      <c r="C31" s="41" t="s">
        <v>12</v>
      </c>
      <c r="D31" s="39" t="s">
        <v>12</v>
      </c>
      <c r="E31" s="42" t="s">
        <v>12</v>
      </c>
      <c r="F31" s="43" t="s">
        <v>12</v>
      </c>
      <c r="G31" s="43" t="s">
        <v>12</v>
      </c>
      <c r="H31" s="43" t="s">
        <v>12</v>
      </c>
      <c r="I31" s="43" t="s">
        <v>12</v>
      </c>
      <c r="J31" s="43" t="s">
        <v>12</v>
      </c>
      <c r="K31" s="43" t="s">
        <v>12</v>
      </c>
      <c r="L31" s="43" t="s">
        <v>12</v>
      </c>
      <c r="M31" s="43" t="s">
        <v>12</v>
      </c>
      <c r="N31" s="44" t="s">
        <v>12</v>
      </c>
      <c r="O31" s="45"/>
      <c r="P31" s="46"/>
      <c r="Q31" s="46"/>
      <c r="R31" s="46"/>
      <c r="S31" s="46"/>
      <c r="T31" s="46"/>
      <c r="U31" s="46"/>
      <c r="V31" s="46"/>
      <c r="W31" s="47"/>
      <c r="X31" s="42" t="s">
        <v>12</v>
      </c>
      <c r="Y31" s="43" t="s">
        <v>12</v>
      </c>
      <c r="Z31" s="47" t="s">
        <v>12</v>
      </c>
      <c r="AA31" s="39" t="s">
        <v>12</v>
      </c>
      <c r="AB31" s="39" t="s">
        <v>12</v>
      </c>
      <c r="AC31" s="39" t="s">
        <v>12</v>
      </c>
      <c r="AD31" s="39" t="s">
        <v>12</v>
      </c>
      <c r="AE31" s="60" t="s">
        <v>12</v>
      </c>
    </row>
    <row r="32" spans="2:31" ht="12.75">
      <c r="B32" s="39">
        <v>28</v>
      </c>
      <c r="C32" s="41" t="s">
        <v>12</v>
      </c>
      <c r="D32" s="39" t="s">
        <v>12</v>
      </c>
      <c r="E32" s="42" t="s">
        <v>12</v>
      </c>
      <c r="F32" s="43" t="s">
        <v>12</v>
      </c>
      <c r="G32" s="43" t="s">
        <v>12</v>
      </c>
      <c r="H32" s="43" t="s">
        <v>12</v>
      </c>
      <c r="I32" s="43" t="s">
        <v>12</v>
      </c>
      <c r="J32" s="43" t="s">
        <v>12</v>
      </c>
      <c r="K32" s="43" t="s">
        <v>12</v>
      </c>
      <c r="L32" s="43" t="s">
        <v>12</v>
      </c>
      <c r="M32" s="43" t="s">
        <v>12</v>
      </c>
      <c r="N32" s="44" t="s">
        <v>12</v>
      </c>
      <c r="O32" s="45"/>
      <c r="P32" s="46"/>
      <c r="Q32" s="46"/>
      <c r="R32" s="46"/>
      <c r="S32" s="46"/>
      <c r="T32" s="46"/>
      <c r="U32" s="46"/>
      <c r="V32" s="46"/>
      <c r="W32" s="47"/>
      <c r="X32" s="42" t="s">
        <v>12</v>
      </c>
      <c r="Y32" s="43" t="s">
        <v>12</v>
      </c>
      <c r="Z32" s="47" t="s">
        <v>12</v>
      </c>
      <c r="AA32" s="39" t="s">
        <v>12</v>
      </c>
      <c r="AB32" s="39" t="s">
        <v>12</v>
      </c>
      <c r="AC32" s="39" t="s">
        <v>12</v>
      </c>
      <c r="AD32" s="39" t="s">
        <v>12</v>
      </c>
      <c r="AE32" s="60" t="s">
        <v>12</v>
      </c>
    </row>
    <row r="33" spans="2:31" ht="12.75">
      <c r="B33" s="39">
        <v>29</v>
      </c>
      <c r="C33" s="41" t="s">
        <v>12</v>
      </c>
      <c r="D33" s="39" t="s">
        <v>12</v>
      </c>
      <c r="E33" s="42" t="s">
        <v>12</v>
      </c>
      <c r="F33" s="43" t="s">
        <v>12</v>
      </c>
      <c r="G33" s="43" t="s">
        <v>12</v>
      </c>
      <c r="H33" s="43" t="s">
        <v>12</v>
      </c>
      <c r="I33" s="43" t="s">
        <v>12</v>
      </c>
      <c r="J33" s="43" t="s">
        <v>12</v>
      </c>
      <c r="K33" s="43" t="s">
        <v>12</v>
      </c>
      <c r="L33" s="43" t="s">
        <v>12</v>
      </c>
      <c r="M33" s="43" t="s">
        <v>12</v>
      </c>
      <c r="N33" s="44" t="s">
        <v>12</v>
      </c>
      <c r="O33" s="45"/>
      <c r="P33" s="46"/>
      <c r="Q33" s="46"/>
      <c r="R33" s="46"/>
      <c r="S33" s="46"/>
      <c r="T33" s="46"/>
      <c r="U33" s="46"/>
      <c r="V33" s="46"/>
      <c r="W33" s="47"/>
      <c r="X33" s="42" t="s">
        <v>12</v>
      </c>
      <c r="Y33" s="43" t="s">
        <v>12</v>
      </c>
      <c r="Z33" s="47" t="s">
        <v>12</v>
      </c>
      <c r="AA33" s="39" t="s">
        <v>12</v>
      </c>
      <c r="AB33" s="39" t="s">
        <v>12</v>
      </c>
      <c r="AC33" s="39" t="s">
        <v>12</v>
      </c>
      <c r="AD33" s="39" t="s">
        <v>12</v>
      </c>
      <c r="AE33" s="60" t="s">
        <v>12</v>
      </c>
    </row>
    <row r="34" spans="2:31" ht="12.75">
      <c r="B34" s="39">
        <v>30</v>
      </c>
      <c r="C34" s="41" t="s">
        <v>12</v>
      </c>
      <c r="D34" s="39" t="s">
        <v>12</v>
      </c>
      <c r="E34" s="42" t="s">
        <v>12</v>
      </c>
      <c r="F34" s="43" t="s">
        <v>12</v>
      </c>
      <c r="G34" s="43" t="s">
        <v>12</v>
      </c>
      <c r="H34" s="43" t="s">
        <v>12</v>
      </c>
      <c r="I34" s="43" t="s">
        <v>12</v>
      </c>
      <c r="J34" s="43" t="s">
        <v>12</v>
      </c>
      <c r="K34" s="43" t="s">
        <v>12</v>
      </c>
      <c r="L34" s="43" t="s">
        <v>12</v>
      </c>
      <c r="M34" s="43" t="s">
        <v>12</v>
      </c>
      <c r="N34" s="44" t="s">
        <v>12</v>
      </c>
      <c r="O34" s="45"/>
      <c r="P34" s="46"/>
      <c r="Q34" s="46"/>
      <c r="R34" s="46"/>
      <c r="S34" s="46"/>
      <c r="T34" s="46"/>
      <c r="U34" s="46"/>
      <c r="V34" s="46"/>
      <c r="W34" s="47"/>
      <c r="X34" s="42" t="s">
        <v>12</v>
      </c>
      <c r="Y34" s="43" t="s">
        <v>12</v>
      </c>
      <c r="Z34" s="47" t="s">
        <v>12</v>
      </c>
      <c r="AA34" s="39" t="s">
        <v>12</v>
      </c>
      <c r="AB34" s="39" t="s">
        <v>12</v>
      </c>
      <c r="AC34" s="39" t="s">
        <v>12</v>
      </c>
      <c r="AD34" s="39" t="s">
        <v>12</v>
      </c>
      <c r="AE34" s="60" t="s">
        <v>12</v>
      </c>
    </row>
    <row r="35" spans="2:31" ht="12.75">
      <c r="B35" s="39">
        <v>31</v>
      </c>
      <c r="C35" s="41" t="s">
        <v>12</v>
      </c>
      <c r="D35" s="39" t="s">
        <v>12</v>
      </c>
      <c r="E35" s="42" t="s">
        <v>12</v>
      </c>
      <c r="F35" s="43" t="s">
        <v>12</v>
      </c>
      <c r="G35" s="43" t="s">
        <v>12</v>
      </c>
      <c r="H35" s="43" t="s">
        <v>12</v>
      </c>
      <c r="I35" s="43" t="s">
        <v>12</v>
      </c>
      <c r="J35" s="43" t="s">
        <v>12</v>
      </c>
      <c r="K35" s="43" t="s">
        <v>12</v>
      </c>
      <c r="L35" s="43" t="s">
        <v>12</v>
      </c>
      <c r="M35" s="43" t="s">
        <v>12</v>
      </c>
      <c r="N35" s="44" t="s">
        <v>12</v>
      </c>
      <c r="O35" s="45"/>
      <c r="P35" s="46"/>
      <c r="Q35" s="46"/>
      <c r="R35" s="46"/>
      <c r="S35" s="46"/>
      <c r="T35" s="46"/>
      <c r="U35" s="46"/>
      <c r="V35" s="46"/>
      <c r="W35" s="47"/>
      <c r="X35" s="42" t="s">
        <v>12</v>
      </c>
      <c r="Y35" s="43" t="s">
        <v>12</v>
      </c>
      <c r="Z35" s="47" t="s">
        <v>12</v>
      </c>
      <c r="AA35" s="39" t="s">
        <v>12</v>
      </c>
      <c r="AB35" s="39" t="s">
        <v>12</v>
      </c>
      <c r="AC35" s="39" t="s">
        <v>12</v>
      </c>
      <c r="AD35" s="39" t="s">
        <v>12</v>
      </c>
      <c r="AE35" s="60" t="s">
        <v>12</v>
      </c>
    </row>
    <row r="36" spans="2:31" ht="12.75">
      <c r="B36" s="39">
        <v>32</v>
      </c>
      <c r="C36" s="41" t="s">
        <v>12</v>
      </c>
      <c r="D36" s="39" t="s">
        <v>12</v>
      </c>
      <c r="E36" s="42" t="s">
        <v>12</v>
      </c>
      <c r="F36" s="43" t="s">
        <v>12</v>
      </c>
      <c r="G36" s="43" t="s">
        <v>12</v>
      </c>
      <c r="H36" s="43" t="s">
        <v>12</v>
      </c>
      <c r="I36" s="43" t="s">
        <v>12</v>
      </c>
      <c r="J36" s="43" t="s">
        <v>12</v>
      </c>
      <c r="K36" s="43" t="s">
        <v>12</v>
      </c>
      <c r="L36" s="43" t="s">
        <v>12</v>
      </c>
      <c r="M36" s="43" t="s">
        <v>12</v>
      </c>
      <c r="N36" s="44" t="s">
        <v>12</v>
      </c>
      <c r="O36" s="45"/>
      <c r="P36" s="46"/>
      <c r="Q36" s="46"/>
      <c r="R36" s="46"/>
      <c r="S36" s="46"/>
      <c r="T36" s="46"/>
      <c r="U36" s="46"/>
      <c r="V36" s="46"/>
      <c r="W36" s="47"/>
      <c r="X36" s="42" t="s">
        <v>12</v>
      </c>
      <c r="Y36" s="43" t="s">
        <v>12</v>
      </c>
      <c r="Z36" s="47" t="s">
        <v>12</v>
      </c>
      <c r="AA36" s="39" t="s">
        <v>12</v>
      </c>
      <c r="AB36" s="39" t="s">
        <v>12</v>
      </c>
      <c r="AC36" s="39" t="s">
        <v>12</v>
      </c>
      <c r="AD36" s="39" t="s">
        <v>12</v>
      </c>
      <c r="AE36" s="60" t="s">
        <v>12</v>
      </c>
    </row>
    <row r="37" spans="2:31" ht="12.75">
      <c r="B37" s="39">
        <v>33</v>
      </c>
      <c r="C37" s="41" t="s">
        <v>12</v>
      </c>
      <c r="D37" s="39" t="s">
        <v>12</v>
      </c>
      <c r="E37" s="42" t="s">
        <v>12</v>
      </c>
      <c r="F37" s="43" t="s">
        <v>12</v>
      </c>
      <c r="G37" s="43" t="s">
        <v>12</v>
      </c>
      <c r="H37" s="43" t="s">
        <v>12</v>
      </c>
      <c r="I37" s="43" t="s">
        <v>12</v>
      </c>
      <c r="J37" s="43" t="s">
        <v>12</v>
      </c>
      <c r="K37" s="43" t="s">
        <v>12</v>
      </c>
      <c r="L37" s="43" t="s">
        <v>12</v>
      </c>
      <c r="M37" s="43" t="s">
        <v>12</v>
      </c>
      <c r="N37" s="44" t="s">
        <v>12</v>
      </c>
      <c r="O37" s="45"/>
      <c r="P37" s="46"/>
      <c r="Q37" s="46"/>
      <c r="R37" s="46"/>
      <c r="S37" s="46"/>
      <c r="T37" s="46"/>
      <c r="U37" s="46"/>
      <c r="V37" s="46"/>
      <c r="W37" s="47"/>
      <c r="X37" s="42" t="s">
        <v>12</v>
      </c>
      <c r="Y37" s="43" t="s">
        <v>12</v>
      </c>
      <c r="Z37" s="47" t="s">
        <v>12</v>
      </c>
      <c r="AA37" s="39" t="s">
        <v>12</v>
      </c>
      <c r="AB37" s="39" t="s">
        <v>12</v>
      </c>
      <c r="AC37" s="39" t="s">
        <v>12</v>
      </c>
      <c r="AD37" s="39" t="s">
        <v>12</v>
      </c>
      <c r="AE37" s="60" t="s">
        <v>12</v>
      </c>
    </row>
    <row r="38" spans="2:31" ht="12.75">
      <c r="B38" s="39">
        <v>34</v>
      </c>
      <c r="C38" s="41" t="s">
        <v>12</v>
      </c>
      <c r="D38" s="39" t="s">
        <v>12</v>
      </c>
      <c r="E38" s="42" t="s">
        <v>12</v>
      </c>
      <c r="F38" s="43" t="s">
        <v>12</v>
      </c>
      <c r="G38" s="43" t="s">
        <v>12</v>
      </c>
      <c r="H38" s="43" t="s">
        <v>12</v>
      </c>
      <c r="I38" s="43" t="s">
        <v>12</v>
      </c>
      <c r="J38" s="43" t="s">
        <v>12</v>
      </c>
      <c r="K38" s="43" t="s">
        <v>12</v>
      </c>
      <c r="L38" s="43" t="s">
        <v>12</v>
      </c>
      <c r="M38" s="43" t="s">
        <v>12</v>
      </c>
      <c r="N38" s="44" t="s">
        <v>12</v>
      </c>
      <c r="O38" s="45"/>
      <c r="P38" s="46"/>
      <c r="Q38" s="46"/>
      <c r="R38" s="46"/>
      <c r="S38" s="46"/>
      <c r="T38" s="46"/>
      <c r="U38" s="46"/>
      <c r="V38" s="46"/>
      <c r="W38" s="47"/>
      <c r="X38" s="42" t="s">
        <v>12</v>
      </c>
      <c r="Y38" s="43" t="s">
        <v>12</v>
      </c>
      <c r="Z38" s="47" t="s">
        <v>12</v>
      </c>
      <c r="AA38" s="39" t="s">
        <v>12</v>
      </c>
      <c r="AB38" s="39" t="s">
        <v>12</v>
      </c>
      <c r="AC38" s="39" t="s">
        <v>12</v>
      </c>
      <c r="AD38" s="39" t="s">
        <v>12</v>
      </c>
      <c r="AE38" s="60" t="s">
        <v>12</v>
      </c>
    </row>
    <row r="39" spans="2:31" ht="12.75">
      <c r="B39" s="39">
        <v>35</v>
      </c>
      <c r="C39" s="41" t="s">
        <v>12</v>
      </c>
      <c r="D39" s="39" t="s">
        <v>12</v>
      </c>
      <c r="E39" s="42" t="s">
        <v>12</v>
      </c>
      <c r="F39" s="43" t="s">
        <v>12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3" t="s">
        <v>12</v>
      </c>
      <c r="M39" s="43" t="s">
        <v>12</v>
      </c>
      <c r="N39" s="44" t="s">
        <v>12</v>
      </c>
      <c r="O39" s="45"/>
      <c r="P39" s="46"/>
      <c r="Q39" s="46"/>
      <c r="R39" s="46"/>
      <c r="S39" s="46"/>
      <c r="T39" s="46"/>
      <c r="U39" s="46"/>
      <c r="V39" s="46"/>
      <c r="W39" s="47"/>
      <c r="X39" s="42" t="s">
        <v>12</v>
      </c>
      <c r="Y39" s="43" t="s">
        <v>12</v>
      </c>
      <c r="Z39" s="47" t="s">
        <v>12</v>
      </c>
      <c r="AA39" s="39" t="s">
        <v>12</v>
      </c>
      <c r="AB39" s="39" t="s">
        <v>12</v>
      </c>
      <c r="AC39" s="39" t="s">
        <v>12</v>
      </c>
      <c r="AD39" s="39" t="s">
        <v>12</v>
      </c>
      <c r="AE39" s="60" t="s">
        <v>12</v>
      </c>
    </row>
    <row r="40" spans="2:31" ht="12.75">
      <c r="B40" s="39">
        <v>36</v>
      </c>
      <c r="C40" s="41" t="s">
        <v>12</v>
      </c>
      <c r="D40" s="39" t="s">
        <v>12</v>
      </c>
      <c r="E40" s="42" t="s">
        <v>12</v>
      </c>
      <c r="F40" s="43" t="s">
        <v>12</v>
      </c>
      <c r="G40" s="43" t="s">
        <v>12</v>
      </c>
      <c r="H40" s="43" t="s">
        <v>12</v>
      </c>
      <c r="I40" s="43" t="s">
        <v>12</v>
      </c>
      <c r="J40" s="43" t="s">
        <v>12</v>
      </c>
      <c r="K40" s="43" t="s">
        <v>12</v>
      </c>
      <c r="L40" s="43" t="s">
        <v>12</v>
      </c>
      <c r="M40" s="43" t="s">
        <v>12</v>
      </c>
      <c r="N40" s="44" t="s">
        <v>12</v>
      </c>
      <c r="O40" s="45"/>
      <c r="P40" s="46"/>
      <c r="Q40" s="46"/>
      <c r="R40" s="46"/>
      <c r="S40" s="46"/>
      <c r="T40" s="46"/>
      <c r="U40" s="46"/>
      <c r="V40" s="46"/>
      <c r="W40" s="47"/>
      <c r="X40" s="42" t="s">
        <v>12</v>
      </c>
      <c r="Y40" s="43" t="s">
        <v>12</v>
      </c>
      <c r="Z40" s="47" t="s">
        <v>12</v>
      </c>
      <c r="AA40" s="39" t="s">
        <v>12</v>
      </c>
      <c r="AB40" s="39" t="s">
        <v>12</v>
      </c>
      <c r="AC40" s="39" t="s">
        <v>12</v>
      </c>
      <c r="AD40" s="39" t="s">
        <v>12</v>
      </c>
      <c r="AE40" s="60" t="s">
        <v>12</v>
      </c>
    </row>
    <row r="41" spans="2:31" ht="12.75">
      <c r="B41" s="39">
        <v>37</v>
      </c>
      <c r="C41" s="41" t="s">
        <v>12</v>
      </c>
      <c r="D41" s="39" t="s">
        <v>12</v>
      </c>
      <c r="E41" s="42" t="s">
        <v>12</v>
      </c>
      <c r="F41" s="43" t="s">
        <v>12</v>
      </c>
      <c r="G41" s="43" t="s">
        <v>12</v>
      </c>
      <c r="H41" s="43" t="s">
        <v>12</v>
      </c>
      <c r="I41" s="43" t="s">
        <v>12</v>
      </c>
      <c r="J41" s="43" t="s">
        <v>12</v>
      </c>
      <c r="K41" s="43" t="s">
        <v>12</v>
      </c>
      <c r="L41" s="43" t="s">
        <v>12</v>
      </c>
      <c r="M41" s="43" t="s">
        <v>12</v>
      </c>
      <c r="N41" s="44" t="s">
        <v>12</v>
      </c>
      <c r="O41" s="45"/>
      <c r="P41" s="46"/>
      <c r="Q41" s="46"/>
      <c r="R41" s="46"/>
      <c r="S41" s="46"/>
      <c r="T41" s="46"/>
      <c r="U41" s="46"/>
      <c r="V41" s="46"/>
      <c r="W41" s="47"/>
      <c r="X41" s="42" t="s">
        <v>12</v>
      </c>
      <c r="Y41" s="43" t="s">
        <v>12</v>
      </c>
      <c r="Z41" s="47" t="s">
        <v>12</v>
      </c>
      <c r="AA41" s="39" t="s">
        <v>12</v>
      </c>
      <c r="AB41" s="39" t="s">
        <v>12</v>
      </c>
      <c r="AC41" s="39" t="s">
        <v>12</v>
      </c>
      <c r="AD41" s="39" t="s">
        <v>12</v>
      </c>
      <c r="AE41" s="60" t="s">
        <v>12</v>
      </c>
    </row>
    <row r="42" spans="2:31" ht="12.75">
      <c r="B42" s="39">
        <v>38</v>
      </c>
      <c r="C42" s="41" t="s">
        <v>12</v>
      </c>
      <c r="D42" s="39" t="s">
        <v>12</v>
      </c>
      <c r="E42" s="42" t="s">
        <v>12</v>
      </c>
      <c r="F42" s="43" t="s">
        <v>12</v>
      </c>
      <c r="G42" s="43" t="s">
        <v>12</v>
      </c>
      <c r="H42" s="43" t="s">
        <v>12</v>
      </c>
      <c r="I42" s="43" t="s">
        <v>12</v>
      </c>
      <c r="J42" s="43" t="s">
        <v>12</v>
      </c>
      <c r="K42" s="43" t="s">
        <v>12</v>
      </c>
      <c r="L42" s="43" t="s">
        <v>12</v>
      </c>
      <c r="M42" s="43" t="s">
        <v>12</v>
      </c>
      <c r="N42" s="44" t="s">
        <v>12</v>
      </c>
      <c r="O42" s="45"/>
      <c r="P42" s="46"/>
      <c r="Q42" s="46"/>
      <c r="R42" s="46"/>
      <c r="S42" s="46"/>
      <c r="T42" s="46"/>
      <c r="U42" s="46"/>
      <c r="V42" s="46"/>
      <c r="W42" s="47"/>
      <c r="X42" s="42" t="s">
        <v>12</v>
      </c>
      <c r="Y42" s="43" t="s">
        <v>12</v>
      </c>
      <c r="Z42" s="47" t="s">
        <v>12</v>
      </c>
      <c r="AA42" s="39" t="s">
        <v>12</v>
      </c>
      <c r="AB42" s="39" t="s">
        <v>12</v>
      </c>
      <c r="AC42" s="39" t="s">
        <v>12</v>
      </c>
      <c r="AD42" s="39" t="s">
        <v>12</v>
      </c>
      <c r="AE42" s="60" t="s">
        <v>12</v>
      </c>
    </row>
    <row r="43" spans="2:31" ht="12.75">
      <c r="B43" s="39">
        <v>39</v>
      </c>
      <c r="C43" s="41" t="s">
        <v>12</v>
      </c>
      <c r="D43" s="39" t="s">
        <v>12</v>
      </c>
      <c r="E43" s="42" t="s">
        <v>12</v>
      </c>
      <c r="F43" s="43" t="s">
        <v>12</v>
      </c>
      <c r="G43" s="43" t="s">
        <v>12</v>
      </c>
      <c r="H43" s="43" t="s">
        <v>12</v>
      </c>
      <c r="I43" s="43" t="s">
        <v>12</v>
      </c>
      <c r="J43" s="43" t="s">
        <v>12</v>
      </c>
      <c r="K43" s="43" t="s">
        <v>12</v>
      </c>
      <c r="L43" s="43" t="s">
        <v>12</v>
      </c>
      <c r="M43" s="43" t="s">
        <v>12</v>
      </c>
      <c r="N43" s="44" t="s">
        <v>12</v>
      </c>
      <c r="O43" s="45"/>
      <c r="P43" s="46"/>
      <c r="Q43" s="46"/>
      <c r="R43" s="46"/>
      <c r="S43" s="46"/>
      <c r="T43" s="46"/>
      <c r="U43" s="46"/>
      <c r="V43" s="46"/>
      <c r="W43" s="47"/>
      <c r="X43" s="42" t="s">
        <v>12</v>
      </c>
      <c r="Y43" s="43" t="s">
        <v>12</v>
      </c>
      <c r="Z43" s="47" t="s">
        <v>12</v>
      </c>
      <c r="AA43" s="39" t="s">
        <v>12</v>
      </c>
      <c r="AB43" s="39" t="s">
        <v>12</v>
      </c>
      <c r="AC43" s="39" t="s">
        <v>12</v>
      </c>
      <c r="AD43" s="39" t="s">
        <v>12</v>
      </c>
      <c r="AE43" s="60" t="s">
        <v>12</v>
      </c>
    </row>
    <row r="44" spans="2:31" ht="12.75">
      <c r="B44" s="39">
        <v>40</v>
      </c>
      <c r="C44" s="41" t="s">
        <v>12</v>
      </c>
      <c r="D44" s="39" t="s">
        <v>12</v>
      </c>
      <c r="E44" s="42" t="s">
        <v>12</v>
      </c>
      <c r="F44" s="43" t="s">
        <v>12</v>
      </c>
      <c r="G44" s="43" t="s">
        <v>12</v>
      </c>
      <c r="H44" s="43" t="s">
        <v>12</v>
      </c>
      <c r="I44" s="43" t="s">
        <v>12</v>
      </c>
      <c r="J44" s="43" t="s">
        <v>12</v>
      </c>
      <c r="K44" s="43" t="s">
        <v>12</v>
      </c>
      <c r="L44" s="43" t="s">
        <v>12</v>
      </c>
      <c r="M44" s="43" t="s">
        <v>12</v>
      </c>
      <c r="N44" s="44" t="s">
        <v>12</v>
      </c>
      <c r="O44" s="45"/>
      <c r="P44" s="46"/>
      <c r="Q44" s="46"/>
      <c r="R44" s="46"/>
      <c r="S44" s="46"/>
      <c r="T44" s="46"/>
      <c r="U44" s="46"/>
      <c r="V44" s="46"/>
      <c r="W44" s="47"/>
      <c r="X44" s="42" t="s">
        <v>12</v>
      </c>
      <c r="Y44" s="43" t="s">
        <v>12</v>
      </c>
      <c r="Z44" s="47" t="s">
        <v>12</v>
      </c>
      <c r="AA44" s="39" t="s">
        <v>12</v>
      </c>
      <c r="AB44" s="39" t="s">
        <v>12</v>
      </c>
      <c r="AC44" s="39" t="s">
        <v>12</v>
      </c>
      <c r="AD44" s="39" t="s">
        <v>12</v>
      </c>
      <c r="AE44" s="60" t="s">
        <v>12</v>
      </c>
    </row>
    <row r="45" spans="2:31" ht="12.75">
      <c r="B45" s="39">
        <v>41</v>
      </c>
      <c r="C45" s="41" t="s">
        <v>12</v>
      </c>
      <c r="D45" s="39" t="s">
        <v>12</v>
      </c>
      <c r="E45" s="42" t="s">
        <v>12</v>
      </c>
      <c r="F45" s="43" t="s">
        <v>12</v>
      </c>
      <c r="G45" s="43" t="s">
        <v>12</v>
      </c>
      <c r="H45" s="43" t="s">
        <v>12</v>
      </c>
      <c r="I45" s="43" t="s">
        <v>12</v>
      </c>
      <c r="J45" s="43" t="s">
        <v>12</v>
      </c>
      <c r="K45" s="43" t="s">
        <v>12</v>
      </c>
      <c r="L45" s="43" t="s">
        <v>12</v>
      </c>
      <c r="M45" s="43" t="s">
        <v>12</v>
      </c>
      <c r="N45" s="44" t="s">
        <v>12</v>
      </c>
      <c r="O45" s="45"/>
      <c r="P45" s="46"/>
      <c r="Q45" s="46"/>
      <c r="R45" s="46"/>
      <c r="S45" s="46"/>
      <c r="T45" s="46"/>
      <c r="U45" s="46"/>
      <c r="V45" s="46"/>
      <c r="W45" s="47"/>
      <c r="X45" s="42" t="s">
        <v>12</v>
      </c>
      <c r="Y45" s="43" t="s">
        <v>12</v>
      </c>
      <c r="Z45" s="47" t="s">
        <v>12</v>
      </c>
      <c r="AA45" s="39" t="s">
        <v>12</v>
      </c>
      <c r="AB45" s="39" t="s">
        <v>12</v>
      </c>
      <c r="AC45" s="39" t="s">
        <v>12</v>
      </c>
      <c r="AD45" s="39" t="s">
        <v>12</v>
      </c>
      <c r="AE45" s="60" t="s">
        <v>12</v>
      </c>
    </row>
    <row r="46" spans="2:31" ht="12.75" thickBot="1">
      <c r="B46" s="61">
        <v>42</v>
      </c>
      <c r="C46" s="62" t="s">
        <v>12</v>
      </c>
      <c r="D46" s="61" t="s">
        <v>12</v>
      </c>
      <c r="E46" s="63" t="s">
        <v>12</v>
      </c>
      <c r="F46" s="64" t="s">
        <v>12</v>
      </c>
      <c r="G46" s="64" t="s">
        <v>12</v>
      </c>
      <c r="H46" s="64" t="s">
        <v>12</v>
      </c>
      <c r="I46" s="64" t="s">
        <v>12</v>
      </c>
      <c r="J46" s="64" t="s">
        <v>12</v>
      </c>
      <c r="K46" s="64" t="s">
        <v>12</v>
      </c>
      <c r="L46" s="64" t="s">
        <v>12</v>
      </c>
      <c r="M46" s="64" t="s">
        <v>12</v>
      </c>
      <c r="N46" s="65" t="s">
        <v>12</v>
      </c>
      <c r="O46" s="66"/>
      <c r="P46" s="67"/>
      <c r="Q46" s="67"/>
      <c r="R46" s="67"/>
      <c r="S46" s="67"/>
      <c r="T46" s="67"/>
      <c r="U46" s="67"/>
      <c r="V46" s="67"/>
      <c r="W46" s="68"/>
      <c r="X46" s="63" t="s">
        <v>12</v>
      </c>
      <c r="Y46" s="64" t="s">
        <v>12</v>
      </c>
      <c r="Z46" s="68" t="s">
        <v>12</v>
      </c>
      <c r="AA46" s="61" t="s">
        <v>12</v>
      </c>
      <c r="AB46" s="61" t="s">
        <v>12</v>
      </c>
      <c r="AC46" s="61" t="s">
        <v>12</v>
      </c>
      <c r="AD46" s="61" t="s">
        <v>12</v>
      </c>
      <c r="AE46" s="69" t="s">
        <v>12</v>
      </c>
    </row>
    <row r="47" spans="2:27" ht="12.75" thickBot="1">
      <c r="B47" s="30" t="s">
        <v>13</v>
      </c>
      <c r="C47" s="8"/>
      <c r="D47" s="9"/>
      <c r="E47" s="29" t="s">
        <v>4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4"/>
      <c r="X47" s="75">
        <f>SUM(Z5:Z14,Z16:Z46)</f>
      </c>
      <c r="Y47" s="8"/>
      <c r="Z47" s="9"/>
      <c r="AA47" s="75">
        <f>SUM(AA5:AA14,AA16:AA46)</f>
      </c>
    </row>
    <row r="48" spans="2:27" ht="12.75" thickBot="1">
      <c r="B48" s="72"/>
      <c r="C48" s="70"/>
      <c r="D48" s="71"/>
      <c r="E48" s="42">
        <v>6</v>
      </c>
      <c r="F48" s="43"/>
      <c r="G48" s="43"/>
      <c r="H48" s="43"/>
      <c r="I48" s="43"/>
      <c r="J48" s="43"/>
      <c r="K48" s="43"/>
      <c r="L48" s="43"/>
      <c r="M48" s="43"/>
      <c r="N48" s="44"/>
      <c r="O48" s="66">
        <v>6</v>
      </c>
      <c r="P48" s="67">
        <v>13</v>
      </c>
      <c r="Q48" s="67">
        <v>0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8">
        <v>0</v>
      </c>
      <c r="X48" s="13"/>
      <c r="Y48" s="12"/>
      <c r="Z48" s="3"/>
      <c r="AA48" s="5"/>
    </row>
    <row r="49" spans="2:27" ht="12.75">
      <c r="B49" s="41" t="s">
        <v>14</v>
      </c>
      <c r="C49" s="78"/>
      <c r="D49" s="79"/>
      <c r="E49" s="42">
        <v>13</v>
      </c>
      <c r="F49" s="43"/>
      <c r="G49" s="43"/>
      <c r="H49" s="43"/>
      <c r="I49" s="43"/>
      <c r="J49" s="43"/>
      <c r="K49" s="43"/>
      <c r="L49" s="43"/>
      <c r="M49" s="43"/>
      <c r="N49" s="44"/>
      <c r="O49" s="30" t="s">
        <v>45</v>
      </c>
      <c r="P49" s="73"/>
      <c r="Q49" s="73"/>
      <c r="R49" s="73"/>
      <c r="S49" s="73"/>
      <c r="T49" s="73"/>
      <c r="U49" s="73"/>
      <c r="V49" s="73"/>
      <c r="W49" s="74"/>
      <c r="X49" s="29">
        <v>19</v>
      </c>
      <c r="Y49" s="73"/>
      <c r="Z49" s="73"/>
      <c r="AA49" s="74"/>
    </row>
    <row r="50" spans="2:27" ht="12.75">
      <c r="B50" s="41" t="s">
        <v>15</v>
      </c>
      <c r="C50" s="78"/>
      <c r="D50" s="79"/>
      <c r="E50" s="42"/>
      <c r="F50" s="43"/>
      <c r="G50" s="43"/>
      <c r="H50" s="43"/>
      <c r="I50" s="43"/>
      <c r="J50" s="43"/>
      <c r="K50" s="43"/>
      <c r="L50" s="43"/>
      <c r="M50" s="43"/>
      <c r="N50" s="44"/>
      <c r="O50" s="41" t="s">
        <v>46</v>
      </c>
      <c r="P50" s="78"/>
      <c r="Q50" s="78"/>
      <c r="R50" s="78"/>
      <c r="S50" s="78"/>
      <c r="T50" s="78"/>
      <c r="U50" s="78"/>
      <c r="V50" s="78"/>
      <c r="W50" s="79"/>
      <c r="X50" s="39">
        <v>19</v>
      </c>
      <c r="Y50" s="78"/>
      <c r="Z50" s="78"/>
      <c r="AA50" s="79"/>
    </row>
    <row r="51" spans="2:27" ht="12.75">
      <c r="B51" s="41" t="s">
        <v>16</v>
      </c>
      <c r="C51" s="78"/>
      <c r="D51" s="79"/>
      <c r="E51" s="42"/>
      <c r="F51" s="43"/>
      <c r="G51" s="43"/>
      <c r="H51" s="43"/>
      <c r="I51" s="43"/>
      <c r="J51" s="43"/>
      <c r="K51" s="43"/>
      <c r="L51" s="43"/>
      <c r="M51" s="43"/>
      <c r="N51" s="44"/>
      <c r="O51" s="41" t="s">
        <v>47</v>
      </c>
      <c r="P51" s="78"/>
      <c r="Q51" s="78"/>
      <c r="R51" s="78"/>
      <c r="S51" s="78"/>
      <c r="T51" s="78"/>
      <c r="U51" s="78"/>
      <c r="V51" s="78"/>
      <c r="W51" s="79"/>
      <c r="X51" s="39">
        <v>0</v>
      </c>
      <c r="Y51" s="78"/>
      <c r="Z51" s="78"/>
      <c r="AA51" s="79"/>
    </row>
    <row r="52" spans="2:27" ht="12.75">
      <c r="B52" s="41" t="s">
        <v>17</v>
      </c>
      <c r="C52" s="78"/>
      <c r="D52" s="79"/>
      <c r="E52" s="42"/>
      <c r="F52" s="43"/>
      <c r="G52" s="43"/>
      <c r="H52" s="43"/>
      <c r="I52" s="43"/>
      <c r="J52" s="43"/>
      <c r="K52" s="43"/>
      <c r="L52" s="43"/>
      <c r="M52" s="43"/>
      <c r="N52" s="44"/>
      <c r="O52" s="41" t="s">
        <v>48</v>
      </c>
      <c r="P52" s="78"/>
      <c r="Q52" s="78"/>
      <c r="R52" s="78"/>
      <c r="S52" s="78"/>
      <c r="T52" s="78"/>
      <c r="U52" s="78"/>
      <c r="V52" s="78"/>
      <c r="W52" s="79"/>
      <c r="X52" s="39">
        <v>0</v>
      </c>
      <c r="Y52" s="78"/>
      <c r="Z52" s="78"/>
      <c r="AA52" s="79"/>
    </row>
    <row r="53" spans="2:27" ht="12.75" thickBot="1">
      <c r="B53" s="41" t="s">
        <v>18</v>
      </c>
      <c r="C53" s="78"/>
      <c r="D53" s="79"/>
      <c r="E53" s="42"/>
      <c r="F53" s="43"/>
      <c r="G53" s="43"/>
      <c r="H53" s="43"/>
      <c r="I53" s="43"/>
      <c r="J53" s="43"/>
      <c r="K53" s="43"/>
      <c r="L53" s="43"/>
      <c r="M53" s="43"/>
      <c r="N53" s="44"/>
      <c r="O53" s="62" t="s">
        <v>19</v>
      </c>
      <c r="P53" s="80"/>
      <c r="Q53" s="80"/>
      <c r="R53" s="80"/>
      <c r="S53" s="80"/>
      <c r="T53" s="80"/>
      <c r="U53" s="80"/>
      <c r="V53" s="80"/>
      <c r="W53" s="81"/>
      <c r="X53" s="61">
        <v>0</v>
      </c>
      <c r="Y53" s="80"/>
      <c r="Z53" s="80"/>
      <c r="AA53" s="81"/>
    </row>
    <row r="54" spans="2:14" ht="12.75">
      <c r="B54" s="41" t="s">
        <v>19</v>
      </c>
      <c r="C54" s="78"/>
      <c r="D54" s="79"/>
      <c r="E54" s="42"/>
      <c r="F54" s="43"/>
      <c r="G54" s="43"/>
      <c r="H54" s="43"/>
      <c r="I54" s="43"/>
      <c r="J54" s="43"/>
      <c r="K54" s="43"/>
      <c r="L54" s="43"/>
      <c r="M54" s="43"/>
      <c r="N54" s="44"/>
    </row>
    <row r="55" spans="2:14" ht="12.75">
      <c r="B55" s="41" t="s">
        <v>20</v>
      </c>
      <c r="C55" s="78"/>
      <c r="D55" s="79"/>
      <c r="E55" s="42"/>
      <c r="F55" s="43"/>
      <c r="G55" s="43"/>
      <c r="H55" s="43"/>
      <c r="I55" s="43"/>
      <c r="J55" s="43"/>
      <c r="K55" s="43"/>
      <c r="L55" s="43"/>
      <c r="M55" s="43"/>
      <c r="N55" s="44"/>
    </row>
    <row r="56" spans="2:14" ht="12.75" thickBot="1">
      <c r="B56" s="62" t="s">
        <v>21</v>
      </c>
      <c r="C56" s="80"/>
      <c r="D56" s="81"/>
      <c r="E56" s="63"/>
      <c r="F56" s="64"/>
      <c r="G56" s="64"/>
      <c r="H56" s="64"/>
      <c r="I56" s="64"/>
      <c r="J56" s="64"/>
      <c r="K56" s="64"/>
      <c r="L56" s="64"/>
      <c r="M56" s="64"/>
      <c r="N56" s="65"/>
    </row>
    <row r="57" spans="2:14" ht="26.25" customHeight="1" thickBot="1">
      <c r="B57" s="82" t="s">
        <v>49</v>
      </c>
      <c r="C57" s="10"/>
      <c r="D57" s="11"/>
      <c r="E57" s="83">
        <v>5.3200000000000003</v>
      </c>
      <c r="F57" s="84"/>
      <c r="G57" s="84"/>
      <c r="H57" s="84"/>
      <c r="I57" s="84"/>
      <c r="J57" s="84"/>
      <c r="K57" s="84"/>
      <c r="L57" s="84"/>
      <c r="M57" s="84"/>
      <c r="N57" s="85"/>
    </row>
  </sheetData>
  <mergeCells count="53">
    <mergeCell ref="B2:B4"/>
    <mergeCell ref="C2:C4"/>
    <mergeCell ref="D2:D4"/>
    <mergeCell ref="E2:N2"/>
    <mergeCell ref="O2:W2"/>
    <mergeCell ref="X2:Z3"/>
    <mergeCell ref="AA2:AA4"/>
    <mergeCell ref="AB2:AB4"/>
    <mergeCell ref="AC2:AC4"/>
    <mergeCell ref="AD2:AD4"/>
    <mergeCell ref="AE2:AE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B47:D48"/>
    <mergeCell ref="E47:W47"/>
    <mergeCell ref="X47:Z48"/>
    <mergeCell ref="AA47:AA48"/>
    <mergeCell ref="B49:D49"/>
    <mergeCell ref="O49:W49"/>
    <mergeCell ref="X49:AA49"/>
    <mergeCell ref="B50:D50"/>
    <mergeCell ref="O50:W50"/>
    <mergeCell ref="X50:AA50"/>
    <mergeCell ref="B51:D51"/>
    <mergeCell ref="O51:W51"/>
    <mergeCell ref="X51:AA51"/>
    <mergeCell ref="B52:D52"/>
    <mergeCell ref="O52:W52"/>
    <mergeCell ref="X52:AA52"/>
    <mergeCell ref="B53:D53"/>
    <mergeCell ref="O53:W53"/>
    <mergeCell ref="X53:AA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507b860-a2fa-4b86-9cca-e6cd31c0bdd8}">
  <dimension ref="B2:AC41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94" t="s">
        <v>59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96"/>
    </row>
    <row r="3" spans="2:29" ht="12.75">
      <c r="B3" s="97" t="s">
        <v>60</v>
      </c>
      <c r="C3" s="97" t="s">
        <v>61</v>
      </c>
      <c r="D3" s="97" t="s">
        <v>62</v>
      </c>
      <c r="E3" s="78"/>
      <c r="F3" s="96"/>
      <c r="G3" s="97" t="s">
        <v>63</v>
      </c>
      <c r="H3" s="78"/>
      <c r="I3" s="78"/>
      <c r="J3" s="78"/>
      <c r="K3" s="78"/>
      <c r="L3" s="96"/>
      <c r="M3" s="97" t="s">
        <v>64</v>
      </c>
      <c r="N3" s="78"/>
      <c r="O3" s="78"/>
      <c r="P3" s="78"/>
      <c r="Q3" s="78"/>
      <c r="R3" s="96"/>
      <c r="S3" s="97">
        <v>20</v>
      </c>
      <c r="T3" s="97" t="s">
        <v>65</v>
      </c>
      <c r="U3" s="78"/>
      <c r="V3" s="78"/>
      <c r="W3" s="78"/>
      <c r="X3" s="96"/>
      <c r="Y3" s="97">
        <v>19</v>
      </c>
      <c r="Z3" s="78"/>
      <c r="AA3" s="78"/>
      <c r="AB3" s="78"/>
      <c r="AC3" s="96"/>
    </row>
    <row r="4" spans="2:29" ht="12.75">
      <c r="B4" s="97" t="s">
        <v>66</v>
      </c>
      <c r="C4" s="78"/>
      <c r="D4" s="78"/>
      <c r="E4" s="78"/>
      <c r="F4" s="78"/>
      <c r="G4" s="96"/>
      <c r="H4" s="98">
        <f>COUNTIF('Klasyfikacja roczna'!AE5:AE14,"&gt;=3,5")+COUNTIF('Klasyfikacja roczna'!AE16:AE46,"&gt;=3,5")-COUNTIF('Klasyfikacja roczna'!AE5:AE14,"&gt;4")-COUNTIF('Klasyfikacja roczna'!AE16:AE46,"&gt;4")</f>
      </c>
      <c r="I4" s="97" t="s">
        <v>67</v>
      </c>
      <c r="J4" s="78"/>
      <c r="K4" s="78"/>
      <c r="L4" s="78"/>
      <c r="M4" s="78"/>
      <c r="N4" s="78"/>
      <c r="O4" s="78"/>
      <c r="P4" s="78"/>
      <c r="Q4" s="78"/>
      <c r="R4" s="96"/>
      <c r="S4" s="98">
        <f>COUNTIF('Klasyfikacja roczna'!AE5:AE14,"&gt;4")+COUNTIF('Klasyfikacja roczna'!AE16:AE46,"&gt;4")-COUNTIF('Klasyfikacja roczna'!AE5:AE14,"&gt;4,74")-COUNTIF('Klasyfikacja roczna'!AE16:AE46,"&gt;4,74")</f>
      </c>
      <c r="T4" s="97" t="s">
        <v>68</v>
      </c>
      <c r="U4" s="78"/>
      <c r="V4" s="78"/>
      <c r="W4" s="78"/>
      <c r="X4" s="78"/>
      <c r="Y4" s="78"/>
      <c r="Z4" s="78"/>
      <c r="AA4" s="78"/>
      <c r="AB4" s="96"/>
      <c r="AC4" s="98">
        <f>COUNTIF('Klasyfikacja roczna'!AE5:AE14,"&gt;4,74")+COUNTIF('Klasyfikacja roczna'!AE16:AE46,"&gt;4,74")</f>
      </c>
    </row>
    <row r="5" spans="2:29" ht="12.75">
      <c r="B5" s="97" t="s">
        <v>69</v>
      </c>
      <c r="C5" s="78"/>
      <c r="D5" s="78"/>
      <c r="E5" s="78"/>
      <c r="F5" s="78"/>
      <c r="G5" s="78"/>
      <c r="H5" s="96"/>
      <c r="I5" s="98">
        <f>MAX('Klasyfikacja roczna'!AE5:AE14,'Klasyfikacja roczna'!AE16:AE46)</f>
      </c>
      <c r="J5" s="97" t="s">
        <v>70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96"/>
      <c r="Z5" s="98">
        <f>MIN('Klasyfikacja roczna'!AE5:AE14,'Klasyfikacja roczna'!AE16:AE46)</f>
      </c>
      <c r="AA5" s="78"/>
      <c r="AB5" s="78"/>
      <c r="AC5" s="96"/>
    </row>
    <row r="6" spans="2:29" ht="12.75">
      <c r="B6" s="97" t="s">
        <v>71</v>
      </c>
      <c r="C6" s="78"/>
      <c r="D6" s="78"/>
      <c r="E6" s="78"/>
      <c r="F6" s="78"/>
      <c r="G6" s="78"/>
      <c r="H6" s="78"/>
      <c r="I6" s="78"/>
      <c r="J6" s="78"/>
      <c r="K6" s="78"/>
      <c r="L6" s="96"/>
      <c r="M6" s="97" t="s">
        <v>72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96"/>
    </row>
    <row r="7" spans="2:29" ht="15" customHeight="1">
      <c r="B7" s="97" t="s">
        <v>73</v>
      </c>
      <c r="C7" s="78"/>
      <c r="D7" s="78"/>
      <c r="E7" s="78"/>
      <c r="F7" s="78"/>
      <c r="G7" s="78"/>
      <c r="H7" s="78"/>
      <c r="I7" s="78"/>
      <c r="J7" s="78"/>
      <c r="K7" s="78"/>
      <c r="L7" s="96"/>
      <c r="M7" s="97" t="s">
        <v>12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96"/>
    </row>
    <row r="8" spans="2:29" ht="12.75">
      <c r="B8" s="97" t="s">
        <v>74</v>
      </c>
      <c r="C8" s="78"/>
      <c r="D8" s="78"/>
      <c r="E8" s="96"/>
      <c r="F8" s="98">
        <f>'Klasyfikacja roczna'!X50</f>
      </c>
      <c r="G8" s="97" t="s">
        <v>75</v>
      </c>
      <c r="H8" s="78"/>
      <c r="I8" s="78"/>
      <c r="J8" s="78"/>
      <c r="K8" s="96"/>
      <c r="L8" s="98">
        <f>F8/19*100</f>
      </c>
      <c r="M8" s="97" t="s">
        <v>76</v>
      </c>
      <c r="N8" s="97" t="s">
        <v>77</v>
      </c>
      <c r="O8" s="78"/>
      <c r="P8" s="78"/>
      <c r="Q8" s="78"/>
      <c r="R8" s="78"/>
      <c r="S8" s="78"/>
      <c r="T8" s="78"/>
      <c r="U8" s="96"/>
      <c r="V8" s="98">
        <f>COUNTIF('Klasyfikacja roczna'!T5:T14,2)+COUNTIF('Klasyfikacja roczna'!T16:T46,2)</f>
      </c>
      <c r="W8" s="97" t="s">
        <v>75</v>
      </c>
      <c r="X8" s="78"/>
      <c r="Y8" s="78"/>
      <c r="Z8" s="78"/>
      <c r="AA8" s="96"/>
      <c r="AB8" s="98">
        <f>V8/19*100</f>
      </c>
      <c r="AC8" s="97" t="s">
        <v>76</v>
      </c>
    </row>
    <row r="9" spans="2:29" ht="12.75">
      <c r="B9" s="97" t="s">
        <v>78</v>
      </c>
      <c r="C9" s="78"/>
      <c r="D9" s="78"/>
      <c r="E9" s="96"/>
      <c r="F9" s="98">
        <f>COUNTIF('Klasyfikacja roczna'!T5:T14,1)+COUNTIF('Klasyfikacja roczna'!T16:T46,1)</f>
      </c>
      <c r="G9" s="97" t="s">
        <v>75</v>
      </c>
      <c r="H9" s="78"/>
      <c r="I9" s="78"/>
      <c r="J9" s="78"/>
      <c r="K9" s="96"/>
      <c r="L9" s="98">
        <f>F9/19*100</f>
      </c>
      <c r="M9" s="97" t="s">
        <v>76</v>
      </c>
      <c r="N9" s="97" t="s">
        <v>79</v>
      </c>
      <c r="O9" s="78"/>
      <c r="P9" s="78"/>
      <c r="Q9" s="78"/>
      <c r="R9" s="78"/>
      <c r="S9" s="78"/>
      <c r="T9" s="78"/>
      <c r="U9" s="96"/>
      <c r="V9" s="98">
        <f>COUNTIF('Klasyfikacja roczna'!T5:T14,"&gt;=3")+COUNTIF('Klasyfikacja roczna'!T16:T46,"&gt;=3")</f>
      </c>
      <c r="W9" s="97" t="s">
        <v>75</v>
      </c>
      <c r="X9" s="78"/>
      <c r="Y9" s="78"/>
      <c r="Z9" s="78"/>
      <c r="AA9" s="96"/>
      <c r="AB9" s="98">
        <f>V9/19*100</f>
      </c>
      <c r="AC9" s="97" t="s">
        <v>76</v>
      </c>
    </row>
    <row r="10" spans="2:29" ht="12.75">
      <c r="B10" s="97" t="s">
        <v>80</v>
      </c>
      <c r="C10" s="78"/>
      <c r="D10" s="78"/>
      <c r="E10" s="78"/>
      <c r="F10" s="78"/>
      <c r="G10" s="78"/>
      <c r="H10" s="96"/>
      <c r="I10" s="97" t="s">
        <v>81</v>
      </c>
      <c r="J10" s="78"/>
      <c r="K10" s="78"/>
      <c r="L10" s="78"/>
      <c r="M10" s="78"/>
      <c r="N10" s="96"/>
      <c r="O10" s="97" t="s">
        <v>82</v>
      </c>
      <c r="P10" s="78"/>
      <c r="Q10" s="78"/>
      <c r="R10" s="78"/>
      <c r="S10" s="78"/>
      <c r="T10" s="78"/>
      <c r="U10" s="96"/>
      <c r="V10" s="97" t="s">
        <v>83</v>
      </c>
      <c r="W10" s="78"/>
      <c r="X10" s="96"/>
      <c r="Y10" s="97" t="s">
        <v>84</v>
      </c>
      <c r="Z10" s="78"/>
      <c r="AA10" s="78"/>
      <c r="AB10" s="78"/>
      <c r="AC10" s="96"/>
    </row>
    <row r="11" spans="2:29" ht="12.75">
      <c r="B11" s="97" t="s">
        <v>12</v>
      </c>
      <c r="C11" s="78"/>
      <c r="D11" s="78"/>
      <c r="E11" s="78"/>
      <c r="F11" s="78"/>
      <c r="G11" s="78"/>
      <c r="H11" s="96"/>
      <c r="I11" s="97" t="s">
        <v>12</v>
      </c>
      <c r="J11" s="78"/>
      <c r="K11" s="78"/>
      <c r="L11" s="78"/>
      <c r="M11" s="78"/>
      <c r="N11" s="96"/>
      <c r="O11" s="97" t="s">
        <v>12</v>
      </c>
      <c r="P11" s="78"/>
      <c r="Q11" s="78"/>
      <c r="R11" s="78"/>
      <c r="S11" s="78"/>
      <c r="T11" s="78"/>
      <c r="U11" s="96"/>
      <c r="V11" s="97" t="s">
        <v>12</v>
      </c>
      <c r="W11" s="78"/>
      <c r="X11" s="96"/>
      <c r="Y11" s="97" t="s">
        <v>12</v>
      </c>
      <c r="Z11" s="78"/>
      <c r="AA11" s="78"/>
      <c r="AB11" s="78"/>
      <c r="AC11" s="96"/>
    </row>
    <row r="12" spans="2:29" ht="12.75">
      <c r="B12" s="97" t="s">
        <v>85</v>
      </c>
      <c r="C12" s="78"/>
      <c r="D12" s="78"/>
      <c r="E12" s="78"/>
      <c r="F12" s="78"/>
      <c r="G12" s="78"/>
      <c r="H12" s="96"/>
      <c r="I12" s="97" t="s">
        <v>86</v>
      </c>
      <c r="J12" s="96"/>
      <c r="K12" s="97" t="s">
        <v>87</v>
      </c>
      <c r="L12" s="78"/>
      <c r="M12" s="96"/>
      <c r="N12" s="97" t="s">
        <v>12</v>
      </c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95"/>
    </row>
    <row r="13" spans="2:29" ht="12.75">
      <c r="B13" s="97" t="s">
        <v>28</v>
      </c>
      <c r="C13" s="78"/>
      <c r="D13" s="78"/>
      <c r="E13" s="78"/>
      <c r="F13" s="78"/>
      <c r="G13" s="78"/>
      <c r="H13" s="96"/>
      <c r="I13" s="101">
        <v>6</v>
      </c>
      <c r="J13" s="96"/>
      <c r="K13" s="101">
        <v>92.359999999999999</v>
      </c>
      <c r="L13" s="78"/>
      <c r="M13" s="96"/>
      <c r="N13" s="86"/>
      <c r="AC13" s="16"/>
    </row>
    <row r="14" spans="2:29" ht="12.75">
      <c r="B14" s="97" t="s">
        <v>31</v>
      </c>
      <c r="C14" s="78"/>
      <c r="D14" s="78"/>
      <c r="E14" s="78"/>
      <c r="F14" s="78"/>
      <c r="G14" s="78"/>
      <c r="H14" s="96"/>
      <c r="I14" s="101">
        <v>6</v>
      </c>
      <c r="J14" s="96"/>
      <c r="K14" s="101">
        <v>96.049999999999997</v>
      </c>
      <c r="L14" s="78"/>
      <c r="M14" s="96"/>
      <c r="N14" s="86"/>
      <c r="AC14" s="16"/>
    </row>
    <row r="15" spans="2:29" ht="12.75">
      <c r="B15" s="97" t="s">
        <v>34</v>
      </c>
      <c r="C15" s="78"/>
      <c r="D15" s="78"/>
      <c r="E15" s="78"/>
      <c r="F15" s="78"/>
      <c r="G15" s="78"/>
      <c r="H15" s="96"/>
      <c r="I15" s="101">
        <v>6</v>
      </c>
      <c r="J15" s="96"/>
      <c r="K15" s="101">
        <v>94.650000000000006</v>
      </c>
      <c r="L15" s="78"/>
      <c r="M15" s="96"/>
      <c r="N15" s="86"/>
      <c r="AC15" s="16"/>
    </row>
    <row r="16" spans="2:29" ht="12.75">
      <c r="B16" s="97" t="s">
        <v>37</v>
      </c>
      <c r="C16" s="78"/>
      <c r="D16" s="78"/>
      <c r="E16" s="78"/>
      <c r="F16" s="78"/>
      <c r="G16" s="78"/>
      <c r="H16" s="96"/>
      <c r="I16" s="101">
        <v>6</v>
      </c>
      <c r="J16" s="96"/>
      <c r="K16" s="101">
        <v>98.599999999999994</v>
      </c>
      <c r="L16" s="78"/>
      <c r="M16" s="96"/>
      <c r="N16" s="86"/>
      <c r="AC16" s="16"/>
    </row>
    <row r="17" spans="2:29" ht="12.75">
      <c r="B17" s="97" t="s">
        <v>39</v>
      </c>
      <c r="C17" s="78"/>
      <c r="D17" s="78"/>
      <c r="E17" s="78"/>
      <c r="F17" s="78"/>
      <c r="G17" s="78"/>
      <c r="H17" s="96"/>
      <c r="I17" s="101">
        <v>6</v>
      </c>
      <c r="J17" s="96"/>
      <c r="K17" s="101">
        <v>94.900000000000006</v>
      </c>
      <c r="L17" s="78"/>
      <c r="M17" s="96"/>
      <c r="N17" s="86"/>
      <c r="AC17" s="16"/>
    </row>
    <row r="18" spans="2:29" ht="12.75">
      <c r="B18" s="97" t="s">
        <v>40</v>
      </c>
      <c r="C18" s="78"/>
      <c r="D18" s="78"/>
      <c r="E18" s="78"/>
      <c r="F18" s="78"/>
      <c r="G18" s="78"/>
      <c r="H18" s="96"/>
      <c r="I18" s="101">
        <v>6</v>
      </c>
      <c r="J18" s="96"/>
      <c r="K18" s="101">
        <v>96.430000000000007</v>
      </c>
      <c r="L18" s="78"/>
      <c r="M18" s="96"/>
      <c r="N18" s="86"/>
      <c r="AC18" s="16"/>
    </row>
    <row r="19" spans="2:29" ht="12.75">
      <c r="B19" s="97" t="s">
        <v>25</v>
      </c>
      <c r="C19" s="78"/>
      <c r="D19" s="78"/>
      <c r="E19" s="78"/>
      <c r="F19" s="78"/>
      <c r="G19" s="78"/>
      <c r="H19" s="96"/>
      <c r="I19" s="101">
        <v>5</v>
      </c>
      <c r="J19" s="96"/>
      <c r="K19" s="101">
        <v>99.75</v>
      </c>
      <c r="L19" s="78"/>
      <c r="M19" s="96"/>
      <c r="N19" s="86"/>
      <c r="AC19" s="16"/>
    </row>
    <row r="20" spans="2:29" ht="12.75">
      <c r="B20" s="97" t="s">
        <v>26</v>
      </c>
      <c r="C20" s="78"/>
      <c r="D20" s="78"/>
      <c r="E20" s="78"/>
      <c r="F20" s="78"/>
      <c r="G20" s="78"/>
      <c r="H20" s="96"/>
      <c r="I20" s="101">
        <v>5</v>
      </c>
      <c r="J20" s="96"/>
      <c r="K20" s="101">
        <v>92.609999999999999</v>
      </c>
      <c r="L20" s="78"/>
      <c r="M20" s="96"/>
      <c r="N20" s="86"/>
      <c r="AC20" s="16"/>
    </row>
    <row r="21" spans="2:29" ht="12.75">
      <c r="B21" s="97" t="s">
        <v>27</v>
      </c>
      <c r="C21" s="78"/>
      <c r="D21" s="78"/>
      <c r="E21" s="78"/>
      <c r="F21" s="78"/>
      <c r="G21" s="78"/>
      <c r="H21" s="96"/>
      <c r="I21" s="101">
        <v>5</v>
      </c>
      <c r="J21" s="96"/>
      <c r="K21" s="101">
        <v>91.079999999999998</v>
      </c>
      <c r="L21" s="78"/>
      <c r="M21" s="96"/>
      <c r="N21" s="86"/>
      <c r="AC21" s="16"/>
    </row>
    <row r="22" spans="2:29" ht="12.75">
      <c r="B22" s="97" t="s">
        <v>29</v>
      </c>
      <c r="C22" s="78"/>
      <c r="D22" s="78"/>
      <c r="E22" s="78"/>
      <c r="F22" s="78"/>
      <c r="G22" s="78"/>
      <c r="H22" s="96"/>
      <c r="I22" s="101">
        <v>5</v>
      </c>
      <c r="J22" s="96"/>
      <c r="K22" s="101">
        <v>72.069999999999993</v>
      </c>
      <c r="L22" s="78"/>
      <c r="M22" s="96"/>
      <c r="N22" s="86"/>
      <c r="AC22" s="16"/>
    </row>
    <row r="23" spans="2:29" ht="12.75">
      <c r="B23" s="97" t="s">
        <v>30</v>
      </c>
      <c r="C23" s="78"/>
      <c r="D23" s="78"/>
      <c r="E23" s="78"/>
      <c r="F23" s="78"/>
      <c r="G23" s="78"/>
      <c r="H23" s="96"/>
      <c r="I23" s="101">
        <v>5</v>
      </c>
      <c r="J23" s="96"/>
      <c r="K23" s="101">
        <v>98.090000000000003</v>
      </c>
      <c r="L23" s="78"/>
      <c r="M23" s="96"/>
      <c r="N23" s="86"/>
      <c r="AC23" s="16"/>
    </row>
    <row r="24" spans="2:29" ht="12.75">
      <c r="B24" s="97" t="s">
        <v>32</v>
      </c>
      <c r="C24" s="78"/>
      <c r="D24" s="78"/>
      <c r="E24" s="78"/>
      <c r="F24" s="78"/>
      <c r="G24" s="78"/>
      <c r="H24" s="96"/>
      <c r="I24" s="101">
        <v>5</v>
      </c>
      <c r="J24" s="96"/>
      <c r="K24" s="101">
        <v>94.780000000000001</v>
      </c>
      <c r="L24" s="78"/>
      <c r="M24" s="96"/>
      <c r="N24" s="86"/>
      <c r="AC24" s="16"/>
    </row>
    <row r="25" spans="2:29" ht="12.75">
      <c r="B25" s="97" t="s">
        <v>33</v>
      </c>
      <c r="C25" s="78"/>
      <c r="D25" s="78"/>
      <c r="E25" s="78"/>
      <c r="F25" s="78"/>
      <c r="G25" s="78"/>
      <c r="H25" s="96"/>
      <c r="I25" s="101">
        <v>5</v>
      </c>
      <c r="J25" s="96"/>
      <c r="K25" s="101">
        <v>97.319999999999993</v>
      </c>
      <c r="L25" s="78"/>
      <c r="M25" s="96"/>
      <c r="N25" s="86"/>
      <c r="AC25" s="16"/>
    </row>
    <row r="26" spans="2:29" ht="12.75">
      <c r="B26" s="97" t="s">
        <v>36</v>
      </c>
      <c r="C26" s="78"/>
      <c r="D26" s="78"/>
      <c r="E26" s="78"/>
      <c r="F26" s="78"/>
      <c r="G26" s="78"/>
      <c r="H26" s="96"/>
      <c r="I26" s="101">
        <v>5</v>
      </c>
      <c r="J26" s="96"/>
      <c r="K26" s="101">
        <v>92.739999999999995</v>
      </c>
      <c r="L26" s="78"/>
      <c r="M26" s="96"/>
      <c r="N26" s="86"/>
      <c r="AC26" s="16"/>
    </row>
    <row r="27" spans="2:29" ht="12.75">
      <c r="B27" s="97" t="s">
        <v>38</v>
      </c>
      <c r="C27" s="78"/>
      <c r="D27" s="78"/>
      <c r="E27" s="78"/>
      <c r="F27" s="78"/>
      <c r="G27" s="78"/>
      <c r="H27" s="96"/>
      <c r="I27" s="101">
        <v>5</v>
      </c>
      <c r="J27" s="96"/>
      <c r="K27" s="101">
        <v>94.010000000000005</v>
      </c>
      <c r="L27" s="78"/>
      <c r="M27" s="96"/>
      <c r="N27" s="86"/>
      <c r="AC27" s="16"/>
    </row>
    <row r="28" spans="2:29" ht="12.75">
      <c r="B28" s="97" t="s">
        <v>41</v>
      </c>
      <c r="C28" s="78"/>
      <c r="D28" s="78"/>
      <c r="E28" s="78"/>
      <c r="F28" s="78"/>
      <c r="G28" s="78"/>
      <c r="H28" s="96"/>
      <c r="I28" s="101">
        <v>5</v>
      </c>
      <c r="J28" s="96"/>
      <c r="K28" s="101">
        <v>90.959999999999994</v>
      </c>
      <c r="L28" s="78"/>
      <c r="M28" s="96"/>
      <c r="N28" s="86"/>
      <c r="AC28" s="16"/>
    </row>
    <row r="29" spans="2:29" ht="12.75">
      <c r="B29" s="97" t="s">
        <v>42</v>
      </c>
      <c r="C29" s="78"/>
      <c r="D29" s="78"/>
      <c r="E29" s="78"/>
      <c r="F29" s="78"/>
      <c r="G29" s="78"/>
      <c r="H29" s="96"/>
      <c r="I29" s="101">
        <v>5</v>
      </c>
      <c r="J29" s="96"/>
      <c r="K29" s="101">
        <v>100</v>
      </c>
      <c r="L29" s="78"/>
      <c r="M29" s="96"/>
      <c r="N29" s="86"/>
      <c r="AC29" s="16"/>
    </row>
    <row r="30" spans="2:29" ht="12.75">
      <c r="B30" s="97" t="s">
        <v>43</v>
      </c>
      <c r="C30" s="78"/>
      <c r="D30" s="78"/>
      <c r="E30" s="78"/>
      <c r="F30" s="78"/>
      <c r="G30" s="78"/>
      <c r="H30" s="96"/>
      <c r="I30" s="101">
        <v>5</v>
      </c>
      <c r="J30" s="96"/>
      <c r="K30" s="101">
        <v>96.430000000000007</v>
      </c>
      <c r="L30" s="78"/>
      <c r="M30" s="96"/>
      <c r="N30" s="86"/>
      <c r="AC30" s="16"/>
    </row>
    <row r="31" spans="2:29" ht="12.75">
      <c r="B31" s="97" t="s">
        <v>44</v>
      </c>
      <c r="C31" s="78"/>
      <c r="D31" s="78"/>
      <c r="E31" s="78"/>
      <c r="F31" s="78"/>
      <c r="G31" s="78"/>
      <c r="H31" s="96"/>
      <c r="I31" s="101">
        <v>5</v>
      </c>
      <c r="J31" s="96"/>
      <c r="K31" s="101">
        <v>93.890000000000001</v>
      </c>
      <c r="L31" s="78"/>
      <c r="M31" s="96"/>
      <c r="N31" s="10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99"/>
    </row>
    <row r="32" spans="2:29" ht="12.75">
      <c r="B32" s="97" t="s">
        <v>88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96"/>
    </row>
    <row r="33" spans="2:29" ht="12.75">
      <c r="B33" s="97" t="s">
        <v>42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96"/>
    </row>
    <row r="34" spans="2:29" ht="12.75">
      <c r="B34" s="97" t="s">
        <v>89</v>
      </c>
      <c r="C34" s="76"/>
      <c r="D34" s="95"/>
      <c r="E34" s="97" t="s">
        <v>4</v>
      </c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96"/>
      <c r="X34" s="97" t="s">
        <v>12</v>
      </c>
      <c r="Y34" s="78"/>
      <c r="Z34" s="78"/>
      <c r="AA34" s="78"/>
      <c r="AB34" s="78"/>
      <c r="AC34" s="96"/>
    </row>
    <row r="35" spans="2:29" ht="12.75">
      <c r="B35" s="86"/>
      <c r="D35" s="16"/>
      <c r="E35" s="43" t="s">
        <v>19</v>
      </c>
      <c r="F35" s="96"/>
      <c r="G35" s="43" t="s">
        <v>18</v>
      </c>
      <c r="H35" s="78"/>
      <c r="I35" s="96"/>
      <c r="J35" s="43" t="s">
        <v>17</v>
      </c>
      <c r="K35" s="78"/>
      <c r="L35" s="96"/>
      <c r="M35" s="43" t="s">
        <v>16</v>
      </c>
      <c r="N35" s="78"/>
      <c r="O35" s="96"/>
      <c r="P35" s="43" t="s">
        <v>15</v>
      </c>
      <c r="Q35" s="78"/>
      <c r="R35" s="96"/>
      <c r="S35" s="43" t="s">
        <v>14</v>
      </c>
      <c r="T35" s="78"/>
      <c r="U35" s="96"/>
      <c r="V35" s="43" t="s">
        <v>13</v>
      </c>
      <c r="W35" s="96"/>
      <c r="X35" s="43" t="s">
        <v>90</v>
      </c>
      <c r="Y35" s="78"/>
      <c r="Z35" s="78"/>
      <c r="AA35" s="78"/>
      <c r="AB35" s="78"/>
      <c r="AC35" s="96"/>
    </row>
    <row r="36" spans="2:29" ht="12.75">
      <c r="B36" s="100"/>
      <c r="C36" s="70"/>
      <c r="D36" s="99"/>
      <c r="E36" s="102">
        <f>SUM('Klasyfikacja roczna'!U5:U14,'Klasyfikacja roczna'!U16:U46)</f>
      </c>
      <c r="F36" s="96"/>
      <c r="G36" s="102">
        <f>SUM('Klasyfikacja roczna'!T5:T14,'Klasyfikacja roczna'!T16:T46)</f>
      </c>
      <c r="H36" s="78"/>
      <c r="I36" s="96"/>
      <c r="J36" s="102">
        <f>SUM('Klasyfikacja roczna'!S5:S14,'Klasyfikacja roczna'!S16:S46)</f>
      </c>
      <c r="K36" s="78"/>
      <c r="L36" s="96"/>
      <c r="M36" s="102">
        <f>SUM('Klasyfikacja roczna'!R5:R14,'Klasyfikacja roczna'!R16:R46)</f>
      </c>
      <c r="N36" s="78"/>
      <c r="O36" s="96"/>
      <c r="P36" s="102">
        <f>SUM('Klasyfikacja roczna'!Q5:Q14,'Klasyfikacja roczna'!Q16:Q46)</f>
      </c>
      <c r="Q36" s="78"/>
      <c r="R36" s="96"/>
      <c r="S36" s="102">
        <f>SUM('Klasyfikacja roczna'!P5:P14,'Klasyfikacja roczna'!P16:P46)</f>
      </c>
      <c r="T36" s="78"/>
      <c r="U36" s="96"/>
      <c r="V36" s="102">
        <f>SUM('Klasyfikacja roczna'!O5:O14,'Klasyfikacja roczna'!O16:O46)</f>
      </c>
      <c r="W36" s="96"/>
      <c r="X36" s="102">
        <f>(G36*1+J36*2+M36*3+P36*4+S36*5+V36*6)/SUM(G36:V36)</f>
      </c>
      <c r="Y36" s="78"/>
      <c r="Z36" s="78"/>
      <c r="AA36" s="78"/>
      <c r="AB36" s="78"/>
      <c r="AC36" s="96"/>
    </row>
    <row r="37" spans="2:29" ht="12.75">
      <c r="B37" s="97" t="s">
        <v>91</v>
      </c>
      <c r="C37" s="76"/>
      <c r="D37" s="95"/>
      <c r="E37" s="97" t="s">
        <v>4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96"/>
    </row>
    <row r="38" spans="2:29" ht="12.75">
      <c r="B38" s="86"/>
      <c r="D38" s="16"/>
      <c r="E38" s="43" t="s">
        <v>92</v>
      </c>
      <c r="F38" s="78"/>
      <c r="G38" s="78"/>
      <c r="H38" s="96"/>
      <c r="I38" s="43" t="s">
        <v>93</v>
      </c>
      <c r="J38" s="78"/>
      <c r="K38" s="78"/>
      <c r="L38" s="96"/>
      <c r="M38" s="43" t="s">
        <v>94</v>
      </c>
      <c r="N38" s="78"/>
      <c r="O38" s="96"/>
      <c r="P38" s="43" t="s">
        <v>15</v>
      </c>
      <c r="Q38" s="78"/>
      <c r="R38" s="96"/>
      <c r="S38" s="43" t="s">
        <v>14</v>
      </c>
      <c r="T38" s="78"/>
      <c r="U38" s="78"/>
      <c r="V38" s="78"/>
      <c r="W38" s="96"/>
      <c r="X38" s="43" t="s">
        <v>95</v>
      </c>
      <c r="Y38" s="78"/>
      <c r="Z38" s="78"/>
      <c r="AA38" s="78"/>
      <c r="AB38" s="78"/>
      <c r="AC38" s="96"/>
    </row>
    <row r="39" spans="2:29" ht="12.75">
      <c r="B39" s="100"/>
      <c r="C39" s="70"/>
      <c r="D39" s="99"/>
      <c r="E39" s="102">
        <f>COUNTIF('Klasyfikacja roczna'!D5:D14,"naganne")+COUNTIF('Klasyfikacja roczna'!D16:D46,"naganne")</f>
      </c>
      <c r="F39" s="78"/>
      <c r="G39" s="78"/>
      <c r="H39" s="96"/>
      <c r="I39" s="102">
        <f>COUNTIF('Klasyfikacja roczna'!D5:D14,"nieodpowiednie")+COUNTIF('Klasyfikacja roczna'!D16:D46,"nieodpowiednie")</f>
      </c>
      <c r="J39" s="78"/>
      <c r="K39" s="78"/>
      <c r="L39" s="96"/>
      <c r="M39" s="102">
        <f>COUNTIF('Klasyfikacja roczna'!D5:D14,"poprawne")+COUNTIF('Klasyfikacja roczna'!D16:D46,"poprawne")</f>
      </c>
      <c r="N39" s="78"/>
      <c r="O39" s="96"/>
      <c r="P39" s="102">
        <f>COUNTIF('Klasyfikacja roczna'!D5:D14,"dobre")+COUNTIF('Klasyfikacja roczna'!D16:D46,"dobre")</f>
      </c>
      <c r="Q39" s="78"/>
      <c r="R39" s="96"/>
      <c r="S39" s="102">
        <f>COUNTIF('Klasyfikacja roczna'!D5:D14,"bardzo dobre")+COUNTIF('Klasyfikacja roczna'!D16:D46,"bardzo dobre")</f>
      </c>
      <c r="T39" s="78"/>
      <c r="U39" s="78"/>
      <c r="V39" s="78"/>
      <c r="W39" s="96"/>
      <c r="X39" s="102">
        <f>COUNTIF('Klasyfikacja roczna'!D5:D14,"wzorowe")+COUNTIF('Klasyfikacja roczna'!D16:D46,"wzorowe")</f>
      </c>
      <c r="Y39" s="78"/>
      <c r="Z39" s="78"/>
      <c r="AA39" s="78"/>
      <c r="AB39" s="78"/>
      <c r="AC39" s="96"/>
    </row>
    <row r="40" spans="2:29" ht="12.75">
      <c r="B40" s="97" t="s">
        <v>96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96"/>
    </row>
    <row r="41" spans="2:29" ht="15" customHeight="1">
      <c r="B41" s="97" t="s">
        <v>12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96"/>
    </row>
  </sheetData>
  <mergeCells count="132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31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H21"/>
    <mergeCell ref="I21:J21"/>
    <mergeCell ref="K21:M21"/>
    <mergeCell ref="B22:H22"/>
    <mergeCell ref="I22:J22"/>
    <mergeCell ref="K22:M22"/>
    <mergeCell ref="B23:H23"/>
    <mergeCell ref="I23:J23"/>
    <mergeCell ref="K23:M23"/>
    <mergeCell ref="B24:H24"/>
    <mergeCell ref="I24:J24"/>
    <mergeCell ref="K24:M24"/>
    <mergeCell ref="B25:H25"/>
    <mergeCell ref="I25:J25"/>
    <mergeCell ref="K25:M25"/>
    <mergeCell ref="B26:H26"/>
    <mergeCell ref="I26:J26"/>
    <mergeCell ref="K26:M26"/>
    <mergeCell ref="B27:H27"/>
    <mergeCell ref="I27:J27"/>
    <mergeCell ref="K27:M27"/>
    <mergeCell ref="B28:H28"/>
    <mergeCell ref="I28:J28"/>
    <mergeCell ref="K28:M28"/>
    <mergeCell ref="B29:H29"/>
    <mergeCell ref="I29:J29"/>
    <mergeCell ref="K29:M29"/>
    <mergeCell ref="B30:H30"/>
    <mergeCell ref="I30:J30"/>
    <mergeCell ref="K30:M30"/>
    <mergeCell ref="B31:H31"/>
    <mergeCell ref="I31:J31"/>
    <mergeCell ref="K31:M31"/>
    <mergeCell ref="B32:AC32"/>
    <mergeCell ref="B33:AC33"/>
    <mergeCell ref="B34:D36"/>
    <mergeCell ref="E34:W34"/>
    <mergeCell ref="X34:AC34"/>
    <mergeCell ref="E35:F35"/>
    <mergeCell ref="G35:I35"/>
    <mergeCell ref="J35:L35"/>
    <mergeCell ref="M35:O35"/>
    <mergeCell ref="P35:R35"/>
    <mergeCell ref="S35:U35"/>
    <mergeCell ref="V35:W35"/>
    <mergeCell ref="X35:AC35"/>
    <mergeCell ref="E36:F36"/>
    <mergeCell ref="G36:I36"/>
    <mergeCell ref="J36:L36"/>
    <mergeCell ref="M36:O36"/>
    <mergeCell ref="P36:R36"/>
    <mergeCell ref="S36:U36"/>
    <mergeCell ref="V36:W36"/>
    <mergeCell ref="X36:AC36"/>
    <mergeCell ref="B37:D39"/>
    <mergeCell ref="E37:AC37"/>
    <mergeCell ref="E38:H38"/>
    <mergeCell ref="I38:L38"/>
    <mergeCell ref="M38:O38"/>
    <mergeCell ref="P38:R38"/>
    <mergeCell ref="S38:W38"/>
    <mergeCell ref="X38:AC38"/>
    <mergeCell ref="E39:H39"/>
    <mergeCell ref="I39:L39"/>
    <mergeCell ref="M39:O39"/>
    <mergeCell ref="P39:R39"/>
    <mergeCell ref="S39:W39"/>
    <mergeCell ref="X39:AC39"/>
    <mergeCell ref="B40:AC40"/>
    <mergeCell ref="B41:AC41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03c2e7d5-3990-43ef-b1d7-613331b816a9}">
  <dimension ref="A1:C21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103" t="s">
        <v>97</v>
      </c>
      <c r="B1" s="103" t="s">
        <v>98</v>
      </c>
      <c r="C1" s="103" t="s">
        <v>99</v>
      </c>
    </row>
    <row r="2" spans="1:3" ht="12.75">
      <c r="A2" s="104">
        <v>1</v>
      </c>
      <c r="B2" s="104" t="s">
        <v>25</v>
      </c>
      <c r="C2" s="105">
        <v>5</v>
      </c>
    </row>
    <row r="3" spans="1:3" ht="12.75">
      <c r="A3" s="97">
        <v>2</v>
      </c>
      <c r="B3" s="97" t="s">
        <v>26</v>
      </c>
      <c r="C3" s="101">
        <v>5</v>
      </c>
    </row>
    <row r="4" spans="1:3" ht="12.75">
      <c r="A4" s="104">
        <v>3</v>
      </c>
      <c r="B4" s="104" t="s">
        <v>27</v>
      </c>
      <c r="C4" s="105">
        <v>5</v>
      </c>
    </row>
    <row r="5" spans="1:3" ht="12.75">
      <c r="A5" s="97">
        <v>4</v>
      </c>
      <c r="B5" s="97" t="s">
        <v>28</v>
      </c>
      <c r="C5" s="101">
        <v>6</v>
      </c>
    </row>
    <row r="6" spans="1:3" ht="12.75">
      <c r="A6" s="104">
        <v>5</v>
      </c>
      <c r="B6" s="104" t="s">
        <v>29</v>
      </c>
      <c r="C6" s="105">
        <v>5</v>
      </c>
    </row>
    <row r="7" spans="1:3" ht="12.75">
      <c r="A7" s="97">
        <v>6</v>
      </c>
      <c r="B7" s="97" t="s">
        <v>30</v>
      </c>
      <c r="C7" s="101">
        <v>5</v>
      </c>
    </row>
    <row r="8" spans="1:3" ht="12.75">
      <c r="A8" s="104">
        <v>7</v>
      </c>
      <c r="B8" s="104" t="s">
        <v>31</v>
      </c>
      <c r="C8" s="105">
        <v>6</v>
      </c>
    </row>
    <row r="9" spans="1:3" ht="12.75">
      <c r="A9" s="97">
        <v>8</v>
      </c>
      <c r="B9" s="97" t="s">
        <v>32</v>
      </c>
      <c r="C9" s="101">
        <v>5</v>
      </c>
    </row>
    <row r="10" spans="1:3" ht="12.75">
      <c r="A10" s="104">
        <v>9</v>
      </c>
      <c r="B10" s="104" t="s">
        <v>33</v>
      </c>
      <c r="C10" s="105">
        <v>5</v>
      </c>
    </row>
    <row r="11" spans="1:3" ht="12.75">
      <c r="A11" s="97">
        <v>10</v>
      </c>
      <c r="B11" s="97" t="s">
        <v>34</v>
      </c>
      <c r="C11" s="101">
        <v>6</v>
      </c>
    </row>
    <row r="12" spans="1:3" ht="12.75">
      <c r="A12" s="104">
        <v>11</v>
      </c>
      <c r="B12" s="104" t="s">
        <v>35</v>
      </c>
      <c r="C12" s="105"/>
    </row>
    <row r="13" spans="1:3" ht="12.75">
      <c r="A13" s="97">
        <v>12</v>
      </c>
      <c r="B13" s="97" t="s">
        <v>36</v>
      </c>
      <c r="C13" s="101">
        <v>5</v>
      </c>
    </row>
    <row r="14" spans="1:3" ht="12.75">
      <c r="A14" s="104">
        <v>13</v>
      </c>
      <c r="B14" s="104" t="s">
        <v>37</v>
      </c>
      <c r="C14" s="105">
        <v>6</v>
      </c>
    </row>
    <row r="15" spans="1:3" ht="12.75">
      <c r="A15" s="97">
        <v>14</v>
      </c>
      <c r="B15" s="97" t="s">
        <v>38</v>
      </c>
      <c r="C15" s="101">
        <v>5</v>
      </c>
    </row>
    <row r="16" spans="1:3" ht="12.75">
      <c r="A16" s="104">
        <v>15</v>
      </c>
      <c r="B16" s="104" t="s">
        <v>39</v>
      </c>
      <c r="C16" s="105">
        <v>6</v>
      </c>
    </row>
    <row r="17" spans="1:3" ht="12.75">
      <c r="A17" s="97">
        <v>16</v>
      </c>
      <c r="B17" s="97" t="s">
        <v>40</v>
      </c>
      <c r="C17" s="101">
        <v>6</v>
      </c>
    </row>
    <row r="18" spans="1:3" ht="12.75">
      <c r="A18" s="104">
        <v>17</v>
      </c>
      <c r="B18" s="104" t="s">
        <v>41</v>
      </c>
      <c r="C18" s="105">
        <v>5</v>
      </c>
    </row>
    <row r="19" spans="1:3" ht="12.75">
      <c r="A19" s="97">
        <v>18</v>
      </c>
      <c r="B19" s="97" t="s">
        <v>42</v>
      </c>
      <c r="C19" s="101">
        <v>5</v>
      </c>
    </row>
    <row r="20" spans="1:3" ht="12.75">
      <c r="A20" s="104">
        <v>19</v>
      </c>
      <c r="B20" s="104" t="s">
        <v>43</v>
      </c>
      <c r="C20" s="105">
        <v>5</v>
      </c>
    </row>
    <row r="21" spans="1:3" ht="12.75">
      <c r="A21" s="97">
        <v>20</v>
      </c>
      <c r="B21" s="97" t="s">
        <v>44</v>
      </c>
      <c r="C21" s="101">
        <v>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842fa7c-7d07-4c4d-ac05-a8aa0e6f09b2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106" t="s">
        <v>100</v>
      </c>
    </row>
    <row r="4" spans="2:2" ht="12.75">
      <c r="B4" s="106" t="s">
        <v>101</v>
      </c>
    </row>
    <row r="5" spans="2:2" ht="12.75">
      <c r="B5" s="107" t="s">
        <v>102</v>
      </c>
    </row>
    <row r="7" spans="2:2" ht="12.75">
      <c r="B7" s="106" t="s">
        <v>103</v>
      </c>
    </row>
    <row r="9" spans="2:3" ht="12.75">
      <c r="B9" s="103" t="s">
        <v>104</v>
      </c>
      <c r="C9" s="103" t="s">
        <v>45</v>
      </c>
    </row>
    <row r="10" spans="2:3" ht="12.75">
      <c r="B10" s="104" t="s">
        <v>105</v>
      </c>
      <c r="C10" s="104">
        <v>20</v>
      </c>
    </row>
    <row r="11" spans="2:3" ht="12.75">
      <c r="B11" s="97" t="s">
        <v>106</v>
      </c>
      <c r="C11" s="97">
        <v>19</v>
      </c>
    </row>
    <row r="12" spans="2:3" ht="12.75">
      <c r="B12" s="104" t="s">
        <v>107</v>
      </c>
      <c r="C12" s="104">
        <v>19</v>
      </c>
    </row>
    <row r="13" spans="2:3" ht="12.75">
      <c r="B13" s="97" t="s">
        <v>108</v>
      </c>
      <c r="C13" s="97">
        <v>19</v>
      </c>
    </row>
    <row r="14" spans="2:3" ht="12.75">
      <c r="B14" s="104" t="s">
        <v>109</v>
      </c>
      <c r="C14" s="104">
        <v>19</v>
      </c>
    </row>
    <row r="15" spans="2:3" ht="12.75">
      <c r="B15" s="97" t="s">
        <v>110</v>
      </c>
      <c r="C15" s="97">
        <v>19</v>
      </c>
    </row>
    <row r="16" spans="2:3" ht="12.75">
      <c r="B16" s="104" t="s">
        <v>111</v>
      </c>
      <c r="C16" s="104">
        <v>19</v>
      </c>
    </row>
    <row r="17" spans="2:3" ht="12.75">
      <c r="B17" s="97" t="s">
        <v>112</v>
      </c>
      <c r="C17" s="97">
        <v>19</v>
      </c>
    </row>
    <row r="19" spans="2:2" ht="12.75">
      <c r="B19" s="106" t="s">
        <v>113</v>
      </c>
    </row>
    <row r="21" spans="2:3" ht="12.75">
      <c r="B21" s="103" t="s">
        <v>114</v>
      </c>
      <c r="C21" s="103" t="s">
        <v>115</v>
      </c>
    </row>
    <row r="22" spans="2:3" ht="12.75">
      <c r="B22" s="104" t="s">
        <v>112</v>
      </c>
      <c r="C22" s="105">
        <v>94.040000000000006</v>
      </c>
    </row>
    <row r="24" spans="2:2" ht="12.75">
      <c r="B24" s="106" t="s">
        <v>116</v>
      </c>
    </row>
    <row r="26" spans="2:7" ht="12.75">
      <c r="B26" s="103" t="s">
        <v>2</v>
      </c>
      <c r="C26" s="103" t="s">
        <v>117</v>
      </c>
      <c r="D26" s="103" t="s">
        <v>118</v>
      </c>
      <c r="E26" s="103" t="s">
        <v>45</v>
      </c>
      <c r="F26" s="103" t="s">
        <v>119</v>
      </c>
      <c r="G26" s="103" t="s">
        <v>4</v>
      </c>
    </row>
    <row r="27" spans="2:7" ht="12.75">
      <c r="B27" s="104" t="s">
        <v>120</v>
      </c>
      <c r="C27" s="104">
        <v>0</v>
      </c>
      <c r="D27" s="104" t="s">
        <v>46</v>
      </c>
      <c r="E27" s="104">
        <v>19</v>
      </c>
      <c r="F27" s="104" t="s">
        <v>121</v>
      </c>
      <c r="G27" s="104">
        <v>6</v>
      </c>
    </row>
    <row r="28" spans="2:7" ht="12.75">
      <c r="B28" s="97" t="s">
        <v>122</v>
      </c>
      <c r="C28" s="97">
        <v>0</v>
      </c>
      <c r="D28" s="97" t="s">
        <v>47</v>
      </c>
      <c r="E28" s="97">
        <v>0</v>
      </c>
      <c r="F28" s="97" t="s">
        <v>123</v>
      </c>
      <c r="G28" s="97">
        <v>13</v>
      </c>
    </row>
    <row r="29" spans="2:7" ht="12.75">
      <c r="B29" s="104" t="s">
        <v>124</v>
      </c>
      <c r="C29" s="104">
        <v>0</v>
      </c>
      <c r="D29" s="104" t="s">
        <v>48</v>
      </c>
      <c r="E29" s="104">
        <v>0</v>
      </c>
      <c r="F29" s="104" t="s">
        <v>125</v>
      </c>
      <c r="G29" s="104">
        <v>0</v>
      </c>
    </row>
    <row r="30" spans="2:7" ht="12.75">
      <c r="B30" s="97" t="s">
        <v>126</v>
      </c>
      <c r="C30" s="97">
        <v>0</v>
      </c>
      <c r="D30" s="97" t="s">
        <v>127</v>
      </c>
      <c r="E30" s="97">
        <v>0</v>
      </c>
      <c r="F30" s="97" t="s">
        <v>128</v>
      </c>
      <c r="G30" s="97">
        <v>0</v>
      </c>
    </row>
    <row r="31" spans="2:7" ht="12.75">
      <c r="B31" s="104" t="s">
        <v>129</v>
      </c>
      <c r="C31" s="104">
        <v>0</v>
      </c>
      <c r="D31" s="104" t="s">
        <v>12</v>
      </c>
      <c r="E31" s="104" t="s">
        <v>12</v>
      </c>
      <c r="F31" s="104" t="s">
        <v>130</v>
      </c>
      <c r="G31" s="104">
        <v>0</v>
      </c>
    </row>
    <row r="32" spans="2:7" ht="12.75">
      <c r="B32" s="97" t="s">
        <v>131</v>
      </c>
      <c r="C32" s="97">
        <v>0</v>
      </c>
      <c r="D32" s="97" t="s">
        <v>12</v>
      </c>
      <c r="E32" s="97" t="s">
        <v>12</v>
      </c>
      <c r="F32" s="97" t="s">
        <v>132</v>
      </c>
      <c r="G32" s="97">
        <v>0</v>
      </c>
    </row>
    <row r="33" spans="2:7" ht="12.75">
      <c r="B33" s="104" t="s">
        <v>12</v>
      </c>
      <c r="C33" s="104" t="s">
        <v>12</v>
      </c>
      <c r="D33" s="104" t="s">
        <v>12</v>
      </c>
      <c r="E33" s="104" t="s">
        <v>12</v>
      </c>
      <c r="F33" s="104" t="s">
        <v>133</v>
      </c>
      <c r="G33" s="104">
        <v>0</v>
      </c>
    </row>
    <row r="35" spans="2:2" ht="12.75">
      <c r="B35" s="106" t="s">
        <v>134</v>
      </c>
    </row>
    <row r="37" spans="2:3" ht="12.75">
      <c r="B37" s="103" t="s">
        <v>118</v>
      </c>
      <c r="C37" s="103" t="s">
        <v>117</v>
      </c>
    </row>
    <row r="38" spans="2:3" ht="12.75">
      <c r="B38" s="104" t="s">
        <v>135</v>
      </c>
      <c r="C38" s="104">
        <v>19</v>
      </c>
    </row>
    <row r="39" spans="2:3" ht="12.75">
      <c r="B39" s="97" t="s">
        <v>136</v>
      </c>
      <c r="C39" s="97">
        <v>0</v>
      </c>
    </row>
    <row r="40" spans="2:3" ht="12.75">
      <c r="B40" s="104" t="s">
        <v>137</v>
      </c>
      <c r="C40" s="104">
        <v>0</v>
      </c>
    </row>
    <row r="42" spans="2:2" ht="12.75">
      <c r="B42" s="106" t="s">
        <v>138</v>
      </c>
    </row>
    <row r="44" spans="2:3" ht="12.75">
      <c r="B44" s="103" t="s">
        <v>139</v>
      </c>
      <c r="C44" s="103" t="s">
        <v>140</v>
      </c>
    </row>
    <row r="45" spans="2:3" ht="12.75">
      <c r="B45" s="104" t="s">
        <v>141</v>
      </c>
      <c r="C45" s="104">
        <v>0</v>
      </c>
    </row>
    <row r="46" spans="2:3" ht="12.75">
      <c r="B46" s="97" t="s">
        <v>142</v>
      </c>
      <c r="C46" s="97">
        <v>0</v>
      </c>
    </row>
    <row r="47" spans="2:3" ht="12.75">
      <c r="B47" s="104" t="s">
        <v>66</v>
      </c>
      <c r="C47" s="104">
        <v>0</v>
      </c>
    </row>
    <row r="48" spans="2:3" ht="12.75">
      <c r="B48" s="97" t="s">
        <v>143</v>
      </c>
      <c r="C48" s="97">
        <v>0</v>
      </c>
    </row>
    <row r="49" spans="2:3" ht="12.75">
      <c r="B49" s="104" t="s">
        <v>68</v>
      </c>
      <c r="C49" s="104">
        <v>19</v>
      </c>
    </row>
    <row r="50" spans="2:3" ht="12.75">
      <c r="B50" s="97" t="s">
        <v>69</v>
      </c>
      <c r="C50" s="101">
        <v>6</v>
      </c>
    </row>
    <row r="51" spans="2:3" ht="12.75">
      <c r="B51" s="104" t="s">
        <v>70</v>
      </c>
      <c r="C51" s="105">
        <v>5</v>
      </c>
    </row>
    <row r="53" spans="2:2" ht="12.75">
      <c r="B53" s="106" t="s">
        <v>144</v>
      </c>
    </row>
    <row r="55" spans="2:3" ht="12.75">
      <c r="B55" s="103" t="s">
        <v>145</v>
      </c>
      <c r="C55" s="103" t="s">
        <v>45</v>
      </c>
    </row>
    <row r="56" spans="2:3" ht="12.75">
      <c r="B56" s="104" t="s">
        <v>146</v>
      </c>
      <c r="C56" s="104">
        <v>0</v>
      </c>
    </row>
    <row r="57" spans="2:3" ht="12.75">
      <c r="B57" s="97" t="s">
        <v>147</v>
      </c>
      <c r="C57" s="97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6612561e-b032-4dca-b5b1-81093fc33765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106" t="s">
        <v>148</v>
      </c>
    </row>
    <row r="4" spans="2:3" ht="12.75">
      <c r="B4" s="103" t="s">
        <v>2</v>
      </c>
      <c r="C4" s="103" t="s">
        <v>4</v>
      </c>
    </row>
    <row r="5" spans="2:3" ht="12.75">
      <c r="B5" s="104" t="s">
        <v>120</v>
      </c>
      <c r="C5" s="104">
        <v>0</v>
      </c>
    </row>
    <row r="6" spans="2:3" ht="12.75">
      <c r="B6" s="97" t="s">
        <v>122</v>
      </c>
      <c r="C6" s="97">
        <v>0</v>
      </c>
    </row>
    <row r="7" spans="2:3" ht="12.75">
      <c r="B7" s="104" t="s">
        <v>124</v>
      </c>
      <c r="C7" s="104">
        <v>0</v>
      </c>
    </row>
    <row r="8" spans="2:3" ht="12.75">
      <c r="B8" s="97" t="s">
        <v>126</v>
      </c>
      <c r="C8" s="97">
        <v>0</v>
      </c>
    </row>
    <row r="9" spans="2:3" ht="12.75">
      <c r="B9" s="104" t="s">
        <v>129</v>
      </c>
      <c r="C9" s="104">
        <v>0</v>
      </c>
    </row>
    <row r="10" spans="2:3" ht="12.75">
      <c r="B10" s="97" t="s">
        <v>131</v>
      </c>
      <c r="C10" s="97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9020858-f376-458e-8d7a-5484d590645f}">
  <dimension ref="B2:D71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106" t="s">
        <v>149</v>
      </c>
    </row>
    <row r="4" spans="2:3" ht="12.75">
      <c r="B4" s="103" t="s">
        <v>150</v>
      </c>
      <c r="C4" s="103" t="s">
        <v>151</v>
      </c>
    </row>
    <row r="5" spans="2:3" ht="12.75">
      <c r="B5" s="104" t="s">
        <v>12</v>
      </c>
      <c r="C5" s="104" t="s">
        <v>73</v>
      </c>
    </row>
    <row r="7" spans="2:2" ht="12.75">
      <c r="B7" s="106" t="s">
        <v>152</v>
      </c>
    </row>
    <row r="9" spans="2:3" ht="12.75">
      <c r="B9" s="103" t="s">
        <v>153</v>
      </c>
      <c r="C9" s="103" t="s">
        <v>154</v>
      </c>
    </row>
    <row r="10" spans="2:3" ht="12.75">
      <c r="B10" s="104">
        <v>1</v>
      </c>
      <c r="C10" s="104" t="s">
        <v>42</v>
      </c>
    </row>
    <row r="12" spans="2:2" ht="12.75">
      <c r="B12" s="106" t="s">
        <v>155</v>
      </c>
    </row>
    <row r="14" spans="2:4" ht="12.75">
      <c r="B14" s="103" t="s">
        <v>153</v>
      </c>
      <c r="C14" s="103" t="s">
        <v>154</v>
      </c>
      <c r="D14" s="103" t="s">
        <v>156</v>
      </c>
    </row>
    <row r="15" spans="2:4" ht="12.75">
      <c r="B15" s="104">
        <v>1</v>
      </c>
      <c r="C15" s="104" t="s">
        <v>28</v>
      </c>
      <c r="D15" s="104" t="s">
        <v>157</v>
      </c>
    </row>
    <row r="16" spans="2:4" ht="12.75">
      <c r="B16" s="97">
        <v>2</v>
      </c>
      <c r="C16" s="97" t="s">
        <v>29</v>
      </c>
      <c r="D16" s="97" t="s">
        <v>157</v>
      </c>
    </row>
    <row r="17" spans="2:4" ht="12.75">
      <c r="B17" s="104">
        <v>3</v>
      </c>
      <c r="C17" s="104" t="s">
        <v>29</v>
      </c>
      <c r="D17" s="104" t="s">
        <v>158</v>
      </c>
    </row>
    <row r="19" spans="2:2" ht="12.75">
      <c r="B19" s="106" t="s">
        <v>155</v>
      </c>
    </row>
    <row r="21" spans="2:4" ht="12.75">
      <c r="B21" s="103" t="s">
        <v>153</v>
      </c>
      <c r="C21" s="103" t="s">
        <v>154</v>
      </c>
      <c r="D21" s="103" t="s">
        <v>156</v>
      </c>
    </row>
    <row r="22" spans="2:4" ht="12.75">
      <c r="B22" s="104">
        <v>1</v>
      </c>
      <c r="C22" s="104" t="s">
        <v>28</v>
      </c>
      <c r="D22" s="104" t="s">
        <v>157</v>
      </c>
    </row>
    <row r="23" spans="2:4" ht="12.75">
      <c r="B23" s="97">
        <v>2</v>
      </c>
      <c r="C23" s="97" t="s">
        <v>29</v>
      </c>
      <c r="D23" s="97" t="s">
        <v>157</v>
      </c>
    </row>
    <row r="24" spans="2:4" ht="12.75">
      <c r="B24" s="104">
        <v>3</v>
      </c>
      <c r="C24" s="104" t="s">
        <v>29</v>
      </c>
      <c r="D24" s="104" t="s">
        <v>158</v>
      </c>
    </row>
    <row r="25" spans="2:4" ht="12.75">
      <c r="B25" s="97">
        <v>4</v>
      </c>
      <c r="C25" s="97" t="s">
        <v>29</v>
      </c>
      <c r="D25" s="97" t="s">
        <v>159</v>
      </c>
    </row>
    <row r="27" spans="2:2" ht="12.75">
      <c r="B27" s="106" t="s">
        <v>155</v>
      </c>
    </row>
    <row r="29" spans="2:4" ht="12.75">
      <c r="B29" s="103" t="s">
        <v>153</v>
      </c>
      <c r="C29" s="103" t="s">
        <v>154</v>
      </c>
      <c r="D29" s="103" t="s">
        <v>156</v>
      </c>
    </row>
    <row r="30" spans="2:4" ht="12.75">
      <c r="B30" s="104">
        <v>1</v>
      </c>
      <c r="C30" s="104" t="s">
        <v>41</v>
      </c>
      <c r="D30" s="104" t="s">
        <v>160</v>
      </c>
    </row>
    <row r="31" spans="2:4" ht="12.75">
      <c r="B31" s="97">
        <v>2</v>
      </c>
      <c r="C31" s="97" t="s">
        <v>32</v>
      </c>
      <c r="D31" s="97" t="s">
        <v>161</v>
      </c>
    </row>
    <row r="32" spans="2:4" ht="12.75">
      <c r="B32" s="104">
        <v>3</v>
      </c>
      <c r="C32" s="104" t="s">
        <v>33</v>
      </c>
      <c r="D32" s="104" t="s">
        <v>162</v>
      </c>
    </row>
    <row r="33" spans="2:4" ht="12.75">
      <c r="B33" s="97">
        <v>4</v>
      </c>
      <c r="C33" s="97" t="s">
        <v>29</v>
      </c>
      <c r="D33" s="97" t="s">
        <v>163</v>
      </c>
    </row>
    <row r="34" spans="2:4" ht="12.75">
      <c r="B34" s="104">
        <v>5</v>
      </c>
      <c r="C34" s="104" t="s">
        <v>29</v>
      </c>
      <c r="D34" s="104" t="s">
        <v>158</v>
      </c>
    </row>
    <row r="35" spans="2:4" ht="12.75">
      <c r="B35" s="97">
        <v>6</v>
      </c>
      <c r="C35" s="97" t="s">
        <v>30</v>
      </c>
      <c r="D35" s="97" t="s">
        <v>164</v>
      </c>
    </row>
    <row r="36" spans="2:4" ht="12.75">
      <c r="B36" s="104">
        <v>7</v>
      </c>
      <c r="C36" s="104" t="s">
        <v>36</v>
      </c>
      <c r="D36" s="104" t="s">
        <v>164</v>
      </c>
    </row>
    <row r="37" spans="2:4" ht="12.75">
      <c r="B37" s="97">
        <v>8</v>
      </c>
      <c r="C37" s="97" t="s">
        <v>29</v>
      </c>
      <c r="D37" s="97" t="s">
        <v>164</v>
      </c>
    </row>
    <row r="38" spans="2:4" ht="12.75">
      <c r="B38" s="104">
        <v>9</v>
      </c>
      <c r="C38" s="104" t="s">
        <v>41</v>
      </c>
      <c r="D38" s="104" t="s">
        <v>165</v>
      </c>
    </row>
    <row r="40" spans="2:2" ht="12.75">
      <c r="B40" s="106" t="s">
        <v>155</v>
      </c>
    </row>
    <row r="42" spans="2:4" ht="12.75">
      <c r="B42" s="103" t="s">
        <v>153</v>
      </c>
      <c r="C42" s="103" t="s">
        <v>154</v>
      </c>
      <c r="D42" s="103" t="s">
        <v>156</v>
      </c>
    </row>
    <row r="43" spans="2:4" ht="12.75">
      <c r="B43" s="104">
        <v>1</v>
      </c>
      <c r="C43" s="104" t="s">
        <v>29</v>
      </c>
      <c r="D43" s="104" t="s">
        <v>158</v>
      </c>
    </row>
    <row r="45" spans="2:2" ht="12.75">
      <c r="B45" s="106" t="s">
        <v>155</v>
      </c>
    </row>
    <row r="47" spans="2:4" ht="12.75">
      <c r="B47" s="103" t="s">
        <v>153</v>
      </c>
      <c r="C47" s="103" t="s">
        <v>154</v>
      </c>
      <c r="D47" s="103" t="s">
        <v>156</v>
      </c>
    </row>
    <row r="48" spans="2:4" ht="12.75">
      <c r="B48" s="104">
        <v>1</v>
      </c>
      <c r="C48" s="104" t="s">
        <v>33</v>
      </c>
      <c r="D48" s="104" t="s">
        <v>162</v>
      </c>
    </row>
    <row r="49" spans="2:4" ht="12.75">
      <c r="B49" s="97">
        <v>2</v>
      </c>
      <c r="C49" s="97" t="s">
        <v>33</v>
      </c>
      <c r="D49" s="97" t="s">
        <v>166</v>
      </c>
    </row>
    <row r="51" spans="2:2" ht="12.75">
      <c r="B51" s="106" t="s">
        <v>167</v>
      </c>
    </row>
    <row r="53" spans="2:4" ht="12.75">
      <c r="B53" s="103" t="s">
        <v>153</v>
      </c>
      <c r="C53" s="103" t="s">
        <v>154</v>
      </c>
      <c r="D53" s="103" t="s">
        <v>156</v>
      </c>
    </row>
    <row r="54" spans="2:4" ht="12.75">
      <c r="B54" s="104">
        <v>1</v>
      </c>
      <c r="C54" s="104" t="s">
        <v>41</v>
      </c>
      <c r="D54" s="104" t="s">
        <v>160</v>
      </c>
    </row>
    <row r="55" spans="2:4" ht="12.75">
      <c r="B55" s="97">
        <v>2</v>
      </c>
      <c r="C55" s="97" t="s">
        <v>36</v>
      </c>
      <c r="D55" s="97" t="s">
        <v>168</v>
      </c>
    </row>
    <row r="56" spans="2:4" ht="12.75">
      <c r="B56" s="104">
        <v>3</v>
      </c>
      <c r="C56" s="104" t="s">
        <v>44</v>
      </c>
      <c r="D56" s="104" t="s">
        <v>169</v>
      </c>
    </row>
    <row r="57" spans="2:4" ht="12.75">
      <c r="B57" s="97">
        <v>4</v>
      </c>
      <c r="C57" s="97" t="s">
        <v>29</v>
      </c>
      <c r="D57" s="97" t="s">
        <v>166</v>
      </c>
    </row>
    <row r="58" spans="2:4" ht="12.75">
      <c r="B58" s="104">
        <v>5</v>
      </c>
      <c r="C58" s="104" t="s">
        <v>44</v>
      </c>
      <c r="D58" s="104" t="s">
        <v>166</v>
      </c>
    </row>
    <row r="59" spans="2:4" ht="12.75">
      <c r="B59" s="97">
        <v>6</v>
      </c>
      <c r="C59" s="97" t="s">
        <v>36</v>
      </c>
      <c r="D59" s="97" t="s">
        <v>166</v>
      </c>
    </row>
    <row r="60" spans="2:4" ht="12.75">
      <c r="B60" s="104">
        <v>7</v>
      </c>
      <c r="C60" s="104" t="s">
        <v>29</v>
      </c>
      <c r="D60" s="104" t="s">
        <v>170</v>
      </c>
    </row>
    <row r="61" spans="2:4" ht="12.75">
      <c r="B61" s="97">
        <v>8</v>
      </c>
      <c r="C61" s="97" t="s">
        <v>36</v>
      </c>
      <c r="D61" s="97" t="s">
        <v>171</v>
      </c>
    </row>
    <row r="62" spans="2:4" ht="12.75">
      <c r="B62" s="104">
        <v>9</v>
      </c>
      <c r="C62" s="104" t="s">
        <v>31</v>
      </c>
      <c r="D62" s="104" t="s">
        <v>172</v>
      </c>
    </row>
    <row r="63" spans="2:4" ht="12.75">
      <c r="B63" s="97">
        <v>10</v>
      </c>
      <c r="C63" s="97" t="s">
        <v>34</v>
      </c>
      <c r="D63" s="97" t="s">
        <v>172</v>
      </c>
    </row>
    <row r="64" spans="2:4" ht="12.75">
      <c r="B64" s="104">
        <v>11</v>
      </c>
      <c r="C64" s="104" t="s">
        <v>44</v>
      </c>
      <c r="D64" s="104" t="s">
        <v>173</v>
      </c>
    </row>
    <row r="65" spans="2:4" ht="12.75">
      <c r="B65" s="97">
        <v>12</v>
      </c>
      <c r="C65" s="97" t="s">
        <v>33</v>
      </c>
      <c r="D65" s="97" t="s">
        <v>173</v>
      </c>
    </row>
    <row r="66" spans="2:4" ht="12.75">
      <c r="B66" s="104">
        <v>13</v>
      </c>
      <c r="C66" s="104" t="s">
        <v>32</v>
      </c>
      <c r="D66" s="104" t="s">
        <v>173</v>
      </c>
    </row>
    <row r="67" spans="2:4" ht="12.75">
      <c r="B67" s="97">
        <v>14</v>
      </c>
      <c r="C67" s="97" t="s">
        <v>29</v>
      </c>
      <c r="D67" s="97" t="s">
        <v>159</v>
      </c>
    </row>
    <row r="68" spans="2:4" ht="12.75">
      <c r="B68" s="104">
        <v>15</v>
      </c>
      <c r="C68" s="104" t="s">
        <v>34</v>
      </c>
      <c r="D68" s="104" t="s">
        <v>174</v>
      </c>
    </row>
    <row r="69" spans="2:4" ht="12.75">
      <c r="B69" s="97">
        <v>16</v>
      </c>
      <c r="C69" s="97" t="s">
        <v>38</v>
      </c>
      <c r="D69" s="97" t="s">
        <v>175</v>
      </c>
    </row>
    <row r="70" spans="2:4" ht="12.75">
      <c r="B70" s="104">
        <v>17</v>
      </c>
      <c r="C70" s="104" t="s">
        <v>28</v>
      </c>
      <c r="D70" s="104" t="s">
        <v>175</v>
      </c>
    </row>
    <row r="71" spans="2:4" ht="12.75">
      <c r="B71" s="97">
        <v>18</v>
      </c>
      <c r="C71" s="97" t="s">
        <v>39</v>
      </c>
      <c r="D71" s="97" t="s">
        <v>176</v>
      </c>
    </row>
  </sheetData>
  <mergeCells count="8">
    <mergeCell ref="B2:C2"/>
    <mergeCell ref="B7:C7"/>
    <mergeCell ref="B12:C12"/>
    <mergeCell ref="B19:C19"/>
    <mergeCell ref="B27:C27"/>
    <mergeCell ref="B40:C40"/>
    <mergeCell ref="B45:C45"/>
    <mergeCell ref="B51:C51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