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525" windowWidth="14700" windowHeight="4050" activeTab="1"/>
  </bookViews>
  <sheets>
    <sheet name="CZYTAJ" sheetId="1" r:id="rId1"/>
    <sheet name="ZESTAWIENIE" sheetId="2" r:id="rId2"/>
    <sheet name="KARTKI" sheetId="3" r:id="rId3"/>
    <sheet name="KARTKI (WYDRUK)" sheetId="4" r:id="rId4"/>
  </sheets>
  <calcPr calcId="144525"/>
  <extLst>
    <ext uri="GoogleSheetsCustomDataVersion1">
      <go:sheetsCustomData xmlns:go="http://customooxmlschemas.google.com/" r:id="rId8" roundtripDataSignature="AMtx7mgNs1d7AG153W0sVECGLF+mO7eQ1g=="/>
    </ext>
  </extLst>
</workbook>
</file>

<file path=xl/calcChain.xml><?xml version="1.0" encoding="utf-8"?>
<calcChain xmlns="http://schemas.openxmlformats.org/spreadsheetml/2006/main">
  <c r="S548" i="4" l="1"/>
  <c r="O548" i="4"/>
  <c r="G548" i="4"/>
  <c r="C548" i="4"/>
  <c r="O541" i="4"/>
  <c r="C541" i="4"/>
  <c r="O540" i="4"/>
  <c r="C540" i="4"/>
  <c r="O539" i="4"/>
  <c r="C539" i="4"/>
  <c r="O538" i="4"/>
  <c r="C538" i="4"/>
  <c r="O537" i="4"/>
  <c r="C537" i="4"/>
  <c r="O536" i="4"/>
  <c r="C536" i="4"/>
  <c r="O535" i="4"/>
  <c r="C535" i="4"/>
  <c r="O529" i="4"/>
  <c r="C529" i="4"/>
  <c r="O528" i="4"/>
  <c r="C528" i="4"/>
  <c r="O527" i="4"/>
  <c r="C527" i="4"/>
  <c r="O526" i="4"/>
  <c r="C526" i="4"/>
  <c r="V521" i="4"/>
  <c r="J521" i="4"/>
  <c r="S517" i="4"/>
  <c r="O517" i="4"/>
  <c r="G517" i="4"/>
  <c r="C517" i="4"/>
  <c r="O510" i="4"/>
  <c r="C510" i="4"/>
  <c r="O509" i="4"/>
  <c r="C509" i="4"/>
  <c r="O508" i="4"/>
  <c r="C508" i="4"/>
  <c r="O507" i="4"/>
  <c r="C507" i="4"/>
  <c r="O506" i="4"/>
  <c r="C506" i="4"/>
  <c r="O505" i="4"/>
  <c r="C505" i="4"/>
  <c r="O504" i="4"/>
  <c r="C504" i="4"/>
  <c r="O498" i="4"/>
  <c r="C498" i="4"/>
  <c r="O497" i="4"/>
  <c r="C497" i="4"/>
  <c r="O496" i="4"/>
  <c r="C496" i="4"/>
  <c r="O495" i="4"/>
  <c r="C495" i="4"/>
  <c r="V490" i="4"/>
  <c r="J490" i="4"/>
  <c r="S487" i="4"/>
  <c r="O487" i="4"/>
  <c r="G487" i="4"/>
  <c r="C487" i="4"/>
  <c r="O480" i="4"/>
  <c r="C480" i="4"/>
  <c r="O479" i="4"/>
  <c r="C479" i="4"/>
  <c r="O478" i="4"/>
  <c r="C478" i="4"/>
  <c r="O477" i="4"/>
  <c r="C477" i="4"/>
  <c r="O476" i="4"/>
  <c r="C476" i="4"/>
  <c r="O475" i="4"/>
  <c r="C475" i="4"/>
  <c r="O474" i="4"/>
  <c r="C474" i="4"/>
  <c r="O468" i="4"/>
  <c r="C468" i="4"/>
  <c r="O467" i="4"/>
  <c r="C467" i="4"/>
  <c r="O466" i="4"/>
  <c r="C466" i="4"/>
  <c r="O465" i="4"/>
  <c r="C465" i="4"/>
  <c r="V460" i="4"/>
  <c r="J460" i="4"/>
  <c r="S456" i="4"/>
  <c r="O456" i="4"/>
  <c r="G456" i="4"/>
  <c r="C456" i="4"/>
  <c r="O449" i="4"/>
  <c r="C449" i="4"/>
  <c r="O448" i="4"/>
  <c r="C448" i="4"/>
  <c r="O447" i="4"/>
  <c r="C447" i="4"/>
  <c r="O446" i="4"/>
  <c r="C446" i="4"/>
  <c r="O445" i="4"/>
  <c r="C445" i="4"/>
  <c r="O444" i="4"/>
  <c r="C444" i="4"/>
  <c r="O443" i="4"/>
  <c r="C443" i="4"/>
  <c r="O437" i="4"/>
  <c r="C437" i="4"/>
  <c r="O436" i="4"/>
  <c r="C436" i="4"/>
  <c r="O435" i="4"/>
  <c r="C435" i="4"/>
  <c r="O434" i="4"/>
  <c r="C434" i="4"/>
  <c r="V429" i="4"/>
  <c r="J429" i="4"/>
  <c r="S426" i="4"/>
  <c r="O426" i="4"/>
  <c r="G426" i="4"/>
  <c r="C426" i="4"/>
  <c r="O419" i="4"/>
  <c r="C419" i="4"/>
  <c r="O418" i="4"/>
  <c r="C418" i="4"/>
  <c r="O417" i="4"/>
  <c r="C417" i="4"/>
  <c r="O416" i="4"/>
  <c r="C416" i="4"/>
  <c r="O415" i="4"/>
  <c r="C415" i="4"/>
  <c r="O414" i="4"/>
  <c r="C414" i="4"/>
  <c r="O413" i="4"/>
  <c r="C413" i="4"/>
  <c r="O407" i="4"/>
  <c r="C407" i="4"/>
  <c r="O406" i="4"/>
  <c r="C406" i="4"/>
  <c r="O405" i="4"/>
  <c r="C405" i="4"/>
  <c r="O404" i="4"/>
  <c r="C404" i="4"/>
  <c r="J399" i="4"/>
  <c r="S395" i="4"/>
  <c r="O395" i="4"/>
  <c r="G395" i="4"/>
  <c r="C395" i="4"/>
  <c r="O388" i="4"/>
  <c r="C388" i="4"/>
  <c r="O387" i="4"/>
  <c r="C387" i="4"/>
  <c r="O386" i="4"/>
  <c r="C386" i="4"/>
  <c r="O385" i="4"/>
  <c r="C385" i="4"/>
  <c r="O384" i="4"/>
  <c r="C384" i="4"/>
  <c r="O383" i="4"/>
  <c r="C383" i="4"/>
  <c r="O382" i="4"/>
  <c r="C382" i="4"/>
  <c r="O376" i="4"/>
  <c r="C376" i="4"/>
  <c r="O375" i="4"/>
  <c r="C375" i="4"/>
  <c r="O374" i="4"/>
  <c r="C374" i="4"/>
  <c r="O373" i="4"/>
  <c r="C373" i="4"/>
  <c r="S365" i="4"/>
  <c r="O365" i="4"/>
  <c r="G359" i="4"/>
  <c r="C359" i="4"/>
  <c r="O356" i="4"/>
  <c r="C356" i="4"/>
  <c r="O355" i="4"/>
  <c r="C355" i="4"/>
  <c r="O354" i="4"/>
  <c r="C354" i="4"/>
  <c r="O353" i="4"/>
  <c r="C353" i="4"/>
  <c r="O352" i="4"/>
  <c r="C352" i="4"/>
  <c r="O346" i="4"/>
  <c r="C346" i="4"/>
  <c r="O345" i="4"/>
  <c r="C345" i="4"/>
  <c r="O344" i="4"/>
  <c r="C344" i="4"/>
  <c r="O343" i="4"/>
  <c r="C343" i="4"/>
  <c r="S334" i="4"/>
  <c r="O334" i="4"/>
  <c r="G334" i="4"/>
  <c r="C334" i="4"/>
  <c r="O323" i="4"/>
  <c r="C323" i="4"/>
  <c r="O322" i="4"/>
  <c r="C322" i="4"/>
  <c r="O321" i="4"/>
  <c r="C321" i="4"/>
  <c r="O315" i="4"/>
  <c r="C315" i="4"/>
  <c r="O314" i="4"/>
  <c r="C314" i="4"/>
  <c r="O313" i="4"/>
  <c r="C313" i="4"/>
  <c r="O312" i="4"/>
  <c r="C312" i="4"/>
  <c r="S298" i="4"/>
  <c r="O298" i="4"/>
  <c r="G298" i="4"/>
  <c r="C298" i="4"/>
  <c r="O293" i="4"/>
  <c r="C293" i="4"/>
  <c r="O292" i="4"/>
  <c r="C292" i="4"/>
  <c r="O291" i="4"/>
  <c r="C291" i="4"/>
  <c r="O285" i="4"/>
  <c r="C285" i="4"/>
  <c r="O284" i="4"/>
  <c r="C284" i="4"/>
  <c r="O283" i="4"/>
  <c r="C283" i="4"/>
  <c r="O282" i="4"/>
  <c r="C282" i="4"/>
  <c r="S273" i="4"/>
  <c r="O273" i="4"/>
  <c r="G273" i="4"/>
  <c r="C273" i="4"/>
  <c r="O262" i="4"/>
  <c r="C262" i="4"/>
  <c r="O261" i="4"/>
  <c r="C261" i="4"/>
  <c r="O260" i="4"/>
  <c r="C260" i="4"/>
  <c r="O254" i="4"/>
  <c r="C254" i="4"/>
  <c r="O253" i="4"/>
  <c r="C253" i="4"/>
  <c r="O252" i="4"/>
  <c r="C252" i="4"/>
  <c r="O251" i="4"/>
  <c r="C251" i="4"/>
  <c r="S238" i="4"/>
  <c r="O238" i="4"/>
  <c r="G238" i="4"/>
  <c r="C238" i="4"/>
  <c r="O232" i="4"/>
  <c r="C232" i="4"/>
  <c r="O231" i="4"/>
  <c r="C231" i="4"/>
  <c r="O230" i="4"/>
  <c r="C230" i="4"/>
  <c r="O224" i="4"/>
  <c r="C224" i="4"/>
  <c r="O223" i="4"/>
  <c r="C223" i="4"/>
  <c r="O222" i="4"/>
  <c r="C222" i="4"/>
  <c r="O221" i="4"/>
  <c r="C221" i="4"/>
  <c r="S212" i="4"/>
  <c r="O212" i="4"/>
  <c r="G212" i="4"/>
  <c r="C212" i="4"/>
  <c r="O201" i="4"/>
  <c r="C201" i="4"/>
  <c r="O200" i="4"/>
  <c r="C200" i="4"/>
  <c r="O199" i="4"/>
  <c r="C199" i="4"/>
  <c r="O193" i="4"/>
  <c r="C193" i="4"/>
  <c r="O192" i="4"/>
  <c r="C192" i="4"/>
  <c r="O191" i="4"/>
  <c r="C191" i="4"/>
  <c r="O190" i="4"/>
  <c r="C190" i="4"/>
  <c r="S177" i="4"/>
  <c r="O177" i="4"/>
  <c r="G177" i="4"/>
  <c r="C177" i="4"/>
  <c r="O171" i="4"/>
  <c r="C171" i="4"/>
  <c r="O170" i="4"/>
  <c r="C170" i="4"/>
  <c r="O169" i="4"/>
  <c r="C169" i="4"/>
  <c r="O163" i="4"/>
  <c r="C163" i="4"/>
  <c r="O162" i="4"/>
  <c r="O161" i="4"/>
  <c r="C161" i="4"/>
  <c r="O160" i="4"/>
  <c r="C160" i="4"/>
  <c r="S151" i="4"/>
  <c r="O151" i="4"/>
  <c r="G151" i="4"/>
  <c r="C151" i="4"/>
  <c r="O140" i="4"/>
  <c r="C140" i="4"/>
  <c r="O139" i="4"/>
  <c r="C139" i="4"/>
  <c r="O138" i="4"/>
  <c r="C138" i="4"/>
  <c r="O132" i="4"/>
  <c r="C132" i="4"/>
  <c r="O131" i="4"/>
  <c r="C131" i="4"/>
  <c r="O130" i="4"/>
  <c r="C130" i="4"/>
  <c r="O129" i="4"/>
  <c r="C129" i="4"/>
  <c r="S117" i="4"/>
  <c r="O117" i="4"/>
  <c r="G117" i="4"/>
  <c r="C117" i="4"/>
  <c r="C110" i="4"/>
  <c r="O109" i="4"/>
  <c r="C109" i="4"/>
  <c r="O108" i="4"/>
  <c r="C108" i="4"/>
  <c r="O102" i="4"/>
  <c r="C102" i="4"/>
  <c r="O101" i="4"/>
  <c r="C101" i="4"/>
  <c r="O100" i="4"/>
  <c r="C100" i="4"/>
  <c r="O99" i="4"/>
  <c r="C99" i="4"/>
  <c r="S90" i="4"/>
  <c r="O90" i="4"/>
  <c r="G90" i="4"/>
  <c r="C90" i="4"/>
  <c r="O79" i="4"/>
  <c r="C79" i="4"/>
  <c r="O78" i="4"/>
  <c r="C78" i="4"/>
  <c r="O77" i="4"/>
  <c r="C77" i="4"/>
  <c r="O71" i="4"/>
  <c r="C71" i="4"/>
  <c r="O70" i="4"/>
  <c r="C70" i="4"/>
  <c r="O69" i="4"/>
  <c r="C69" i="4"/>
  <c r="O68" i="4"/>
  <c r="C68" i="4"/>
  <c r="S58" i="4"/>
  <c r="O58" i="4"/>
  <c r="G58" i="4"/>
  <c r="C58" i="4"/>
  <c r="O49" i="4"/>
  <c r="C49" i="4"/>
  <c r="O48" i="4"/>
  <c r="C48" i="4"/>
  <c r="O47" i="4"/>
  <c r="C47" i="4"/>
  <c r="O41" i="4"/>
  <c r="C41" i="4"/>
  <c r="O40" i="4"/>
  <c r="C40" i="4"/>
  <c r="AE39" i="4"/>
  <c r="U545" i="4" s="1"/>
  <c r="AD39" i="4"/>
  <c r="U544" i="4" s="1"/>
  <c r="AC39" i="4"/>
  <c r="U543" i="4" s="1"/>
  <c r="O39" i="4"/>
  <c r="C39" i="4"/>
  <c r="AE38" i="4"/>
  <c r="I545" i="4" s="1"/>
  <c r="AD38" i="4"/>
  <c r="I544" i="4" s="1"/>
  <c r="AC38" i="4"/>
  <c r="I543" i="4" s="1"/>
  <c r="O38" i="4"/>
  <c r="C38" i="4"/>
  <c r="AE37" i="4"/>
  <c r="U514" i="4" s="1"/>
  <c r="AD37" i="4"/>
  <c r="U513" i="4" s="1"/>
  <c r="AC37" i="4"/>
  <c r="U512" i="4" s="1"/>
  <c r="AE36" i="4"/>
  <c r="I514" i="4" s="1"/>
  <c r="AD36" i="4"/>
  <c r="I513" i="4" s="1"/>
  <c r="AC36" i="4"/>
  <c r="I512" i="4" s="1"/>
  <c r="AE35" i="4"/>
  <c r="U484" i="4" s="1"/>
  <c r="AD35" i="4"/>
  <c r="U483" i="4" s="1"/>
  <c r="AC35" i="4"/>
  <c r="U482" i="4" s="1"/>
  <c r="AE34" i="4"/>
  <c r="I484" i="4" s="1"/>
  <c r="AD34" i="4"/>
  <c r="I483" i="4" s="1"/>
  <c r="AC34" i="4"/>
  <c r="I482" i="4" s="1"/>
  <c r="AE33" i="4"/>
  <c r="U453" i="4" s="1"/>
  <c r="AD33" i="4"/>
  <c r="U452" i="4" s="1"/>
  <c r="AC33" i="4"/>
  <c r="U451" i="4" s="1"/>
  <c r="AE32" i="4"/>
  <c r="I453" i="4" s="1"/>
  <c r="AD32" i="4"/>
  <c r="I452" i="4" s="1"/>
  <c r="AC32" i="4"/>
  <c r="I451" i="4" s="1"/>
  <c r="AE31" i="4"/>
  <c r="U423" i="4" s="1"/>
  <c r="AD31" i="4"/>
  <c r="U422" i="4" s="1"/>
  <c r="AC31" i="4"/>
  <c r="U421" i="4" s="1"/>
  <c r="AE30" i="4"/>
  <c r="I423" i="4" s="1"/>
  <c r="AD30" i="4"/>
  <c r="I422" i="4" s="1"/>
  <c r="AC30" i="4"/>
  <c r="I421" i="4" s="1"/>
  <c r="AE29" i="4"/>
  <c r="U392" i="4" s="1"/>
  <c r="AD29" i="4"/>
  <c r="U391" i="4" s="1"/>
  <c r="AC29" i="4"/>
  <c r="U390" i="4" s="1"/>
  <c r="S29" i="4"/>
  <c r="G29" i="4"/>
  <c r="AE28" i="4"/>
  <c r="I392" i="4" s="1"/>
  <c r="AD28" i="4"/>
  <c r="I391" i="4" s="1"/>
  <c r="AC28" i="4"/>
  <c r="I390" i="4" s="1"/>
  <c r="AE27" i="4"/>
  <c r="AD27" i="4"/>
  <c r="AC27" i="4"/>
  <c r="AE26" i="4"/>
  <c r="AD26" i="4"/>
  <c r="AC26" i="4"/>
  <c r="AE25" i="4"/>
  <c r="AD25" i="4"/>
  <c r="AC25" i="4"/>
  <c r="AE24" i="4"/>
  <c r="AD24" i="4"/>
  <c r="AC24" i="4"/>
  <c r="AE23" i="4"/>
  <c r="AD23" i="4"/>
  <c r="AC23" i="4"/>
  <c r="AE22" i="4"/>
  <c r="AD22" i="4"/>
  <c r="AC22" i="4"/>
  <c r="AE21" i="4"/>
  <c r="AD21" i="4"/>
  <c r="AC21" i="4"/>
  <c r="AE20" i="4"/>
  <c r="AD20" i="4"/>
  <c r="AC20" i="4"/>
  <c r="AE19" i="4"/>
  <c r="AD19" i="4"/>
  <c r="AC19" i="4"/>
  <c r="AE18" i="4"/>
  <c r="AD18" i="4"/>
  <c r="AC18" i="4"/>
  <c r="O18" i="4"/>
  <c r="C18" i="4"/>
  <c r="AE17" i="4"/>
  <c r="AD17" i="4"/>
  <c r="AC17" i="4"/>
  <c r="O17" i="4"/>
  <c r="C17" i="4"/>
  <c r="AE16" i="4"/>
  <c r="AD16" i="4"/>
  <c r="AC16" i="4"/>
  <c r="O16" i="4"/>
  <c r="C16" i="4"/>
  <c r="AE15" i="4"/>
  <c r="AD15" i="4"/>
  <c r="AC15" i="4"/>
  <c r="AE14" i="4"/>
  <c r="AD14" i="4"/>
  <c r="AC14" i="4"/>
  <c r="AE13" i="4"/>
  <c r="AD13" i="4"/>
  <c r="AC13" i="4"/>
  <c r="AE12" i="4"/>
  <c r="AD12" i="4"/>
  <c r="AC12" i="4"/>
  <c r="AE11" i="4"/>
  <c r="AD11" i="4"/>
  <c r="AC11" i="4"/>
  <c r="AE10" i="4"/>
  <c r="AD10" i="4"/>
  <c r="AC10" i="4"/>
  <c r="O10" i="4"/>
  <c r="C10" i="4"/>
  <c r="AE9" i="4"/>
  <c r="AD9" i="4"/>
  <c r="AC9" i="4"/>
  <c r="O9" i="4"/>
  <c r="C9" i="4"/>
  <c r="AE8" i="4"/>
  <c r="AD8" i="4"/>
  <c r="AC8" i="4"/>
  <c r="O8" i="4"/>
  <c r="C8" i="4"/>
  <c r="AE7" i="4"/>
  <c r="AD7" i="4"/>
  <c r="AC7" i="4"/>
  <c r="O7" i="4"/>
  <c r="C7" i="4"/>
  <c r="AE6" i="4"/>
  <c r="AD6" i="4"/>
  <c r="AC6" i="4"/>
  <c r="AE5" i="4"/>
  <c r="AD5" i="4"/>
  <c r="AC5" i="4"/>
  <c r="AE4" i="4"/>
  <c r="AD4" i="4"/>
  <c r="AC4" i="4"/>
  <c r="D4" i="4"/>
  <c r="BH71" i="3"/>
  <c r="U541" i="4" s="1"/>
  <c r="BG71" i="3"/>
  <c r="I541" i="4" s="1"/>
  <c r="BF71" i="3"/>
  <c r="U510" i="4" s="1"/>
  <c r="BE71" i="3"/>
  <c r="I510" i="4" s="1"/>
  <c r="BD71" i="3"/>
  <c r="U480" i="4" s="1"/>
  <c r="BC71" i="3"/>
  <c r="I480" i="4" s="1"/>
  <c r="BB71" i="3"/>
  <c r="U449" i="4" s="1"/>
  <c r="BA71" i="3"/>
  <c r="I449" i="4" s="1"/>
  <c r="AZ71" i="3"/>
  <c r="U419" i="4" s="1"/>
  <c r="AY71" i="3"/>
  <c r="I419" i="4" s="1"/>
  <c r="AX71" i="3"/>
  <c r="U388" i="4" s="1"/>
  <c r="AW71" i="3"/>
  <c r="I388" i="4" s="1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BH70" i="3"/>
  <c r="U540" i="4" s="1"/>
  <c r="BG70" i="3"/>
  <c r="I540" i="4" s="1"/>
  <c r="BF70" i="3"/>
  <c r="U509" i="4" s="1"/>
  <c r="BE70" i="3"/>
  <c r="I509" i="4" s="1"/>
  <c r="BD70" i="3"/>
  <c r="U479" i="4" s="1"/>
  <c r="BC70" i="3"/>
  <c r="I479" i="4" s="1"/>
  <c r="BB70" i="3"/>
  <c r="U448" i="4" s="1"/>
  <c r="BA70" i="3"/>
  <c r="I448" i="4" s="1"/>
  <c r="AZ70" i="3"/>
  <c r="U418" i="4" s="1"/>
  <c r="AY70" i="3"/>
  <c r="I418" i="4" s="1"/>
  <c r="AX70" i="3"/>
  <c r="U387" i="4" s="1"/>
  <c r="AW70" i="3"/>
  <c r="I387" i="4" s="1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U20" i="4" s="1"/>
  <c r="Y69" i="3"/>
  <c r="I20" i="4" s="1"/>
  <c r="X69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U19" i="4" s="1"/>
  <c r="Y68" i="3"/>
  <c r="I19" i="4" s="1"/>
  <c r="X68" i="3"/>
  <c r="AS67" i="3"/>
  <c r="I323" i="4" s="1"/>
  <c r="AR67" i="3"/>
  <c r="U293" i="4" s="1"/>
  <c r="AQ67" i="3"/>
  <c r="I293" i="4" s="1"/>
  <c r="AP67" i="3"/>
  <c r="U262" i="4" s="1"/>
  <c r="AO67" i="3"/>
  <c r="I262" i="4" s="1"/>
  <c r="AN67" i="3"/>
  <c r="U232" i="4" s="1"/>
  <c r="AM67" i="3"/>
  <c r="I232" i="4" s="1"/>
  <c r="AL67" i="3"/>
  <c r="U201" i="4" s="1"/>
  <c r="AK67" i="3"/>
  <c r="I201" i="4" s="1"/>
  <c r="AJ67" i="3"/>
  <c r="U171" i="4" s="1"/>
  <c r="AI67" i="3"/>
  <c r="I171" i="4" s="1"/>
  <c r="AH67" i="3"/>
  <c r="U140" i="4" s="1"/>
  <c r="AG67" i="3"/>
  <c r="I140" i="4" s="1"/>
  <c r="AF67" i="3"/>
  <c r="AE67" i="3"/>
  <c r="I110" i="4" s="1"/>
  <c r="AD67" i="3"/>
  <c r="U79" i="4" s="1"/>
  <c r="AC67" i="3"/>
  <c r="I79" i="4" s="1"/>
  <c r="AB67" i="3"/>
  <c r="U49" i="4" s="1"/>
  <c r="AA67" i="3"/>
  <c r="I49" i="4" s="1"/>
  <c r="Z67" i="3"/>
  <c r="U18" i="4" s="1"/>
  <c r="Y67" i="3"/>
  <c r="I18" i="4" s="1"/>
  <c r="X67" i="3"/>
  <c r="AS66" i="3"/>
  <c r="I322" i="4" s="1"/>
  <c r="AR66" i="3"/>
  <c r="U292" i="4" s="1"/>
  <c r="AQ66" i="3"/>
  <c r="I292" i="4" s="1"/>
  <c r="AP66" i="3"/>
  <c r="U261" i="4" s="1"/>
  <c r="AO66" i="3"/>
  <c r="I261" i="4" s="1"/>
  <c r="AN66" i="3"/>
  <c r="U231" i="4" s="1"/>
  <c r="AM66" i="3"/>
  <c r="I231" i="4" s="1"/>
  <c r="AL66" i="3"/>
  <c r="U200" i="4" s="1"/>
  <c r="AK66" i="3"/>
  <c r="I200" i="4" s="1"/>
  <c r="AJ66" i="3"/>
  <c r="U170" i="4" s="1"/>
  <c r="AI66" i="3"/>
  <c r="I170" i="4" s="1"/>
  <c r="AH66" i="3"/>
  <c r="U139" i="4" s="1"/>
  <c r="AG66" i="3"/>
  <c r="I139" i="4" s="1"/>
  <c r="AF66" i="3"/>
  <c r="U109" i="4" s="1"/>
  <c r="AE66" i="3"/>
  <c r="I109" i="4" s="1"/>
  <c r="AD66" i="3"/>
  <c r="U78" i="4" s="1"/>
  <c r="AC66" i="3"/>
  <c r="I78" i="4" s="1"/>
  <c r="AB66" i="3"/>
  <c r="U48" i="4" s="1"/>
  <c r="AA66" i="3"/>
  <c r="I48" i="4" s="1"/>
  <c r="Z66" i="3"/>
  <c r="U17" i="4" s="1"/>
  <c r="Y66" i="3"/>
  <c r="I17" i="4" s="1"/>
  <c r="X66" i="3"/>
  <c r="AS65" i="3"/>
  <c r="I321" i="4" s="1"/>
  <c r="AR65" i="3"/>
  <c r="U291" i="4" s="1"/>
  <c r="AQ65" i="3"/>
  <c r="I291" i="4" s="1"/>
  <c r="AP65" i="3"/>
  <c r="U260" i="4" s="1"/>
  <c r="AO65" i="3"/>
  <c r="I260" i="4" s="1"/>
  <c r="AN65" i="3"/>
  <c r="U230" i="4" s="1"/>
  <c r="AM65" i="3"/>
  <c r="I230" i="4" s="1"/>
  <c r="AL65" i="3"/>
  <c r="U199" i="4" s="1"/>
  <c r="AK65" i="3"/>
  <c r="I199" i="4" s="1"/>
  <c r="AJ65" i="3"/>
  <c r="U169" i="4" s="1"/>
  <c r="AI65" i="3"/>
  <c r="I169" i="4" s="1"/>
  <c r="AH65" i="3"/>
  <c r="U138" i="4" s="1"/>
  <c r="AG65" i="3"/>
  <c r="I138" i="4" s="1"/>
  <c r="AF65" i="3"/>
  <c r="U108" i="4" s="1"/>
  <c r="AE65" i="3"/>
  <c r="I108" i="4" s="1"/>
  <c r="AD65" i="3"/>
  <c r="U77" i="4" s="1"/>
  <c r="AC65" i="3"/>
  <c r="I77" i="4" s="1"/>
  <c r="AB65" i="3"/>
  <c r="U47" i="4" s="1"/>
  <c r="AA65" i="3"/>
  <c r="I47" i="4" s="1"/>
  <c r="Z65" i="3"/>
  <c r="U16" i="4" s="1"/>
  <c r="Y65" i="3"/>
  <c r="I16" i="4" s="1"/>
  <c r="X65" i="3"/>
  <c r="AU64" i="3"/>
  <c r="AS64" i="3"/>
  <c r="I320" i="4" s="1"/>
  <c r="AR64" i="3"/>
  <c r="U290" i="4" s="1"/>
  <c r="AQ64" i="3"/>
  <c r="I290" i="4" s="1"/>
  <c r="AP64" i="3"/>
  <c r="U259" i="4" s="1"/>
  <c r="AO64" i="3"/>
  <c r="I259" i="4" s="1"/>
  <c r="AN64" i="3"/>
  <c r="U229" i="4" s="1"/>
  <c r="AM64" i="3"/>
  <c r="I229" i="4" s="1"/>
  <c r="AL64" i="3"/>
  <c r="U198" i="4" s="1"/>
  <c r="AK64" i="3"/>
  <c r="I198" i="4" s="1"/>
  <c r="AJ64" i="3"/>
  <c r="U168" i="4" s="1"/>
  <c r="AI64" i="3"/>
  <c r="I168" i="4" s="1"/>
  <c r="AH64" i="3"/>
  <c r="U137" i="4" s="1"/>
  <c r="AG64" i="3"/>
  <c r="I137" i="4" s="1"/>
  <c r="AF64" i="3"/>
  <c r="U107" i="4" s="1"/>
  <c r="AE64" i="3"/>
  <c r="I107" i="4" s="1"/>
  <c r="AD64" i="3"/>
  <c r="U76" i="4" s="1"/>
  <c r="AC64" i="3"/>
  <c r="I76" i="4" s="1"/>
  <c r="AB64" i="3"/>
  <c r="U46" i="4" s="1"/>
  <c r="AA64" i="3"/>
  <c r="I46" i="4" s="1"/>
  <c r="Z64" i="3"/>
  <c r="U15" i="4" s="1"/>
  <c r="Y64" i="3"/>
  <c r="I15" i="4" s="1"/>
  <c r="AS63" i="3"/>
  <c r="I319" i="4" s="1"/>
  <c r="AR63" i="3"/>
  <c r="U289" i="4" s="1"/>
  <c r="AQ63" i="3"/>
  <c r="I289" i="4" s="1"/>
  <c r="AP63" i="3"/>
  <c r="U258" i="4" s="1"/>
  <c r="AO63" i="3"/>
  <c r="I258" i="4" s="1"/>
  <c r="AN63" i="3"/>
  <c r="U228" i="4" s="1"/>
  <c r="AM63" i="3"/>
  <c r="I228" i="4" s="1"/>
  <c r="AL63" i="3"/>
  <c r="U197" i="4" s="1"/>
  <c r="AK63" i="3"/>
  <c r="I197" i="4" s="1"/>
  <c r="AJ63" i="3"/>
  <c r="U167" i="4" s="1"/>
  <c r="AI63" i="3"/>
  <c r="I167" i="4" s="1"/>
  <c r="AH63" i="3"/>
  <c r="U136" i="4" s="1"/>
  <c r="AG63" i="3"/>
  <c r="I136" i="4" s="1"/>
  <c r="AF63" i="3"/>
  <c r="U106" i="4" s="1"/>
  <c r="AE63" i="3"/>
  <c r="I106" i="4" s="1"/>
  <c r="AD63" i="3"/>
  <c r="U75" i="4" s="1"/>
  <c r="AC63" i="3"/>
  <c r="I75" i="4" s="1"/>
  <c r="AB63" i="3"/>
  <c r="U45" i="4" s="1"/>
  <c r="AA63" i="3"/>
  <c r="I45" i="4" s="1"/>
  <c r="Z63" i="3"/>
  <c r="U14" i="4" s="1"/>
  <c r="Y63" i="3"/>
  <c r="I14" i="4" s="1"/>
  <c r="AS62" i="3"/>
  <c r="I318" i="4" s="1"/>
  <c r="AR62" i="3"/>
  <c r="U288" i="4" s="1"/>
  <c r="AQ62" i="3"/>
  <c r="I288" i="4" s="1"/>
  <c r="AP62" i="3"/>
  <c r="U257" i="4" s="1"/>
  <c r="AO62" i="3"/>
  <c r="I257" i="4" s="1"/>
  <c r="AN62" i="3"/>
  <c r="U227" i="4" s="1"/>
  <c r="AM62" i="3"/>
  <c r="I227" i="4" s="1"/>
  <c r="AL62" i="3"/>
  <c r="U196" i="4" s="1"/>
  <c r="AK62" i="3"/>
  <c r="I196" i="4" s="1"/>
  <c r="AJ62" i="3"/>
  <c r="U166" i="4" s="1"/>
  <c r="AI62" i="3"/>
  <c r="I166" i="4" s="1"/>
  <c r="AH62" i="3"/>
  <c r="U135" i="4" s="1"/>
  <c r="AG62" i="3"/>
  <c r="I135" i="4" s="1"/>
  <c r="AF62" i="3"/>
  <c r="U105" i="4" s="1"/>
  <c r="AE62" i="3"/>
  <c r="I105" i="4" s="1"/>
  <c r="AD62" i="3"/>
  <c r="U74" i="4" s="1"/>
  <c r="AC62" i="3"/>
  <c r="I74" i="4" s="1"/>
  <c r="AB62" i="3"/>
  <c r="U44" i="4" s="1"/>
  <c r="AA62" i="3"/>
  <c r="I44" i="4" s="1"/>
  <c r="Z62" i="3"/>
  <c r="U13" i="4" s="1"/>
  <c r="Y62" i="3"/>
  <c r="I13" i="4" s="1"/>
  <c r="AS61" i="3"/>
  <c r="I317" i="4" s="1"/>
  <c r="AR61" i="3"/>
  <c r="U287" i="4" s="1"/>
  <c r="AQ61" i="3"/>
  <c r="I287" i="4" s="1"/>
  <c r="AP61" i="3"/>
  <c r="U256" i="4" s="1"/>
  <c r="AO61" i="3"/>
  <c r="I256" i="4" s="1"/>
  <c r="AN61" i="3"/>
  <c r="U226" i="4" s="1"/>
  <c r="AM61" i="3"/>
  <c r="I226" i="4" s="1"/>
  <c r="AL61" i="3"/>
  <c r="U195" i="4" s="1"/>
  <c r="AK61" i="3"/>
  <c r="I195" i="4" s="1"/>
  <c r="AJ61" i="3"/>
  <c r="U165" i="4" s="1"/>
  <c r="AI61" i="3"/>
  <c r="I165" i="4" s="1"/>
  <c r="AH61" i="3"/>
  <c r="U134" i="4" s="1"/>
  <c r="AG61" i="3"/>
  <c r="I134" i="4" s="1"/>
  <c r="AF61" i="3"/>
  <c r="U104" i="4" s="1"/>
  <c r="AE61" i="3"/>
  <c r="I104" i="4" s="1"/>
  <c r="AD61" i="3"/>
  <c r="U73" i="4" s="1"/>
  <c r="AC61" i="3"/>
  <c r="I73" i="4" s="1"/>
  <c r="AB61" i="3"/>
  <c r="U43" i="4" s="1"/>
  <c r="AA61" i="3"/>
  <c r="I43" i="4" s="1"/>
  <c r="Z61" i="3"/>
  <c r="U12" i="4" s="1"/>
  <c r="Y61" i="3"/>
  <c r="I12" i="4" s="1"/>
  <c r="AS60" i="3"/>
  <c r="I316" i="4" s="1"/>
  <c r="AR60" i="3"/>
  <c r="U286" i="4" s="1"/>
  <c r="AQ60" i="3"/>
  <c r="I286" i="4" s="1"/>
  <c r="AP60" i="3"/>
  <c r="U255" i="4" s="1"/>
  <c r="AO60" i="3"/>
  <c r="I255" i="4" s="1"/>
  <c r="AN60" i="3"/>
  <c r="U225" i="4" s="1"/>
  <c r="AM60" i="3"/>
  <c r="I225" i="4" s="1"/>
  <c r="AL60" i="3"/>
  <c r="U194" i="4" s="1"/>
  <c r="AK60" i="3"/>
  <c r="I194" i="4" s="1"/>
  <c r="AJ60" i="3"/>
  <c r="U164" i="4" s="1"/>
  <c r="AI60" i="3"/>
  <c r="I164" i="4" s="1"/>
  <c r="AH60" i="3"/>
  <c r="U133" i="4" s="1"/>
  <c r="AG60" i="3"/>
  <c r="I133" i="4" s="1"/>
  <c r="AF60" i="3"/>
  <c r="U103" i="4" s="1"/>
  <c r="AE60" i="3"/>
  <c r="I103" i="4" s="1"/>
  <c r="AD60" i="3"/>
  <c r="U72" i="4" s="1"/>
  <c r="AC60" i="3"/>
  <c r="I72" i="4" s="1"/>
  <c r="AB60" i="3"/>
  <c r="U42" i="4" s="1"/>
  <c r="AA60" i="3"/>
  <c r="I42" i="4" s="1"/>
  <c r="Z60" i="3"/>
  <c r="U11" i="4" s="1"/>
  <c r="Y60" i="3"/>
  <c r="I11" i="4" s="1"/>
  <c r="AS59" i="3"/>
  <c r="I315" i="4" s="1"/>
  <c r="AR59" i="3"/>
  <c r="U285" i="4" s="1"/>
  <c r="AQ59" i="3"/>
  <c r="I285" i="4" s="1"/>
  <c r="AP59" i="3"/>
  <c r="U254" i="4" s="1"/>
  <c r="AO59" i="3"/>
  <c r="I254" i="4" s="1"/>
  <c r="AN59" i="3"/>
  <c r="U224" i="4" s="1"/>
  <c r="AM59" i="3"/>
  <c r="I224" i="4" s="1"/>
  <c r="AL59" i="3"/>
  <c r="U193" i="4" s="1"/>
  <c r="AK59" i="3"/>
  <c r="I193" i="4" s="1"/>
  <c r="AJ59" i="3"/>
  <c r="U163" i="4" s="1"/>
  <c r="AI59" i="3"/>
  <c r="I163" i="4" s="1"/>
  <c r="AH59" i="3"/>
  <c r="U132" i="4" s="1"/>
  <c r="AG59" i="3"/>
  <c r="I132" i="4" s="1"/>
  <c r="AF59" i="3"/>
  <c r="U102" i="4" s="1"/>
  <c r="AE59" i="3"/>
  <c r="I102" i="4" s="1"/>
  <c r="AD59" i="3"/>
  <c r="U71" i="4" s="1"/>
  <c r="AC59" i="3"/>
  <c r="I71" i="4" s="1"/>
  <c r="AB59" i="3"/>
  <c r="U41" i="4" s="1"/>
  <c r="AA59" i="3"/>
  <c r="I41" i="4" s="1"/>
  <c r="Z59" i="3"/>
  <c r="U10" i="4" s="1"/>
  <c r="Y59" i="3"/>
  <c r="I10" i="4" s="1"/>
  <c r="X59" i="3"/>
  <c r="AS58" i="3"/>
  <c r="I314" i="4" s="1"/>
  <c r="AR58" i="3"/>
  <c r="U284" i="4" s="1"/>
  <c r="AQ58" i="3"/>
  <c r="I284" i="4" s="1"/>
  <c r="AP58" i="3"/>
  <c r="U253" i="4" s="1"/>
  <c r="AO58" i="3"/>
  <c r="I253" i="4" s="1"/>
  <c r="AN58" i="3"/>
  <c r="U223" i="4" s="1"/>
  <c r="AM58" i="3"/>
  <c r="I223" i="4" s="1"/>
  <c r="AL58" i="3"/>
  <c r="U192" i="4" s="1"/>
  <c r="AK58" i="3"/>
  <c r="I192" i="4" s="1"/>
  <c r="AJ58" i="3"/>
  <c r="U162" i="4" s="1"/>
  <c r="AI58" i="3"/>
  <c r="I162" i="4" s="1"/>
  <c r="AH58" i="3"/>
  <c r="U131" i="4" s="1"/>
  <c r="AG58" i="3"/>
  <c r="I131" i="4" s="1"/>
  <c r="AF58" i="3"/>
  <c r="U101" i="4" s="1"/>
  <c r="AE58" i="3"/>
  <c r="I101" i="4" s="1"/>
  <c r="AD58" i="3"/>
  <c r="U70" i="4" s="1"/>
  <c r="AC58" i="3"/>
  <c r="I70" i="4" s="1"/>
  <c r="AB58" i="3"/>
  <c r="U40" i="4" s="1"/>
  <c r="AA58" i="3"/>
  <c r="Z58" i="3"/>
  <c r="U9" i="4" s="1"/>
  <c r="Y58" i="3"/>
  <c r="I9" i="4" s="1"/>
  <c r="X58" i="3"/>
  <c r="AS57" i="3"/>
  <c r="I313" i="4" s="1"/>
  <c r="AR57" i="3"/>
  <c r="U283" i="4" s="1"/>
  <c r="AQ57" i="3"/>
  <c r="I283" i="4" s="1"/>
  <c r="AP57" i="3"/>
  <c r="U252" i="4" s="1"/>
  <c r="AO57" i="3"/>
  <c r="I252" i="4" s="1"/>
  <c r="AN57" i="3"/>
  <c r="U222" i="4" s="1"/>
  <c r="AM57" i="3"/>
  <c r="I222" i="4" s="1"/>
  <c r="AL57" i="3"/>
  <c r="U191" i="4" s="1"/>
  <c r="AK57" i="3"/>
  <c r="I191" i="4" s="1"/>
  <c r="AJ57" i="3"/>
  <c r="U161" i="4" s="1"/>
  <c r="AI57" i="3"/>
  <c r="I161" i="4" s="1"/>
  <c r="AH57" i="3"/>
  <c r="AG57" i="3"/>
  <c r="I130" i="4" s="1"/>
  <c r="AF57" i="3"/>
  <c r="U100" i="4" s="1"/>
  <c r="AE57" i="3"/>
  <c r="I100" i="4" s="1"/>
  <c r="AD57" i="3"/>
  <c r="U69" i="4" s="1"/>
  <c r="AC57" i="3"/>
  <c r="I69" i="4" s="1"/>
  <c r="AB57" i="3"/>
  <c r="U39" i="4" s="1"/>
  <c r="AA57" i="3"/>
  <c r="I39" i="4" s="1"/>
  <c r="Z57" i="3"/>
  <c r="U8" i="4" s="1"/>
  <c r="Y57" i="3"/>
  <c r="I8" i="4" s="1"/>
  <c r="X57" i="3"/>
  <c r="AS56" i="3"/>
  <c r="I312" i="4" s="1"/>
  <c r="AR56" i="3"/>
  <c r="U282" i="4" s="1"/>
  <c r="AQ56" i="3"/>
  <c r="I282" i="4" s="1"/>
  <c r="AP56" i="3"/>
  <c r="U251" i="4" s="1"/>
  <c r="AO56" i="3"/>
  <c r="I251" i="4" s="1"/>
  <c r="AN56" i="3"/>
  <c r="U221" i="4" s="1"/>
  <c r="AM56" i="3"/>
  <c r="I221" i="4" s="1"/>
  <c r="AL56" i="3"/>
  <c r="U190" i="4" s="1"/>
  <c r="AK56" i="3"/>
  <c r="I190" i="4" s="1"/>
  <c r="AJ56" i="3"/>
  <c r="U160" i="4" s="1"/>
  <c r="AI56" i="3"/>
  <c r="I160" i="4" s="1"/>
  <c r="AH56" i="3"/>
  <c r="U129" i="4" s="1"/>
  <c r="AG56" i="3"/>
  <c r="I129" i="4" s="1"/>
  <c r="AF56" i="3"/>
  <c r="U99" i="4" s="1"/>
  <c r="AE56" i="3"/>
  <c r="I99" i="4" s="1"/>
  <c r="AD56" i="3"/>
  <c r="U68" i="4" s="1"/>
  <c r="AC56" i="3"/>
  <c r="I68" i="4" s="1"/>
  <c r="AB56" i="3"/>
  <c r="U38" i="4" s="1"/>
  <c r="AA56" i="3"/>
  <c r="I38" i="4" s="1"/>
  <c r="Z56" i="3"/>
  <c r="U7" i="4" s="1"/>
  <c r="Y56" i="3"/>
  <c r="I7" i="4" s="1"/>
  <c r="X56" i="3"/>
  <c r="AS55" i="3"/>
  <c r="I311" i="4" s="1"/>
  <c r="AR55" i="3"/>
  <c r="U281" i="4" s="1"/>
  <c r="AQ55" i="3"/>
  <c r="I281" i="4" s="1"/>
  <c r="AP55" i="3"/>
  <c r="U250" i="4" s="1"/>
  <c r="AO55" i="3"/>
  <c r="I250" i="4" s="1"/>
  <c r="AN55" i="3"/>
  <c r="U220" i="4" s="1"/>
  <c r="AM55" i="3"/>
  <c r="I220" i="4" s="1"/>
  <c r="AL55" i="3"/>
  <c r="U189" i="4" s="1"/>
  <c r="AK55" i="3"/>
  <c r="I189" i="4" s="1"/>
  <c r="AJ55" i="3"/>
  <c r="U159" i="4" s="1"/>
  <c r="AI55" i="3"/>
  <c r="I159" i="4" s="1"/>
  <c r="AH55" i="3"/>
  <c r="U128" i="4" s="1"/>
  <c r="AG55" i="3"/>
  <c r="I128" i="4" s="1"/>
  <c r="AF55" i="3"/>
  <c r="U98" i="4" s="1"/>
  <c r="AE55" i="3"/>
  <c r="I98" i="4" s="1"/>
  <c r="AD55" i="3"/>
  <c r="U67" i="4" s="1"/>
  <c r="AC55" i="3"/>
  <c r="I67" i="4" s="1"/>
  <c r="AB55" i="3"/>
  <c r="U37" i="4" s="1"/>
  <c r="AA55" i="3"/>
  <c r="I37" i="4" s="1"/>
  <c r="Z55" i="3"/>
  <c r="U6" i="4" s="1"/>
  <c r="Y55" i="3"/>
  <c r="I6" i="4" s="1"/>
  <c r="IT51" i="3"/>
  <c r="IS51" i="3"/>
  <c r="IR51" i="3"/>
  <c r="IQ51" i="3"/>
  <c r="IP51" i="3"/>
  <c r="IO51" i="3"/>
  <c r="IN51" i="3"/>
  <c r="IM51" i="3"/>
  <c r="IL51" i="3"/>
  <c r="IK51" i="3"/>
  <c r="IJ51" i="3"/>
  <c r="II51" i="3"/>
  <c r="IH51" i="3"/>
  <c r="IG51" i="3"/>
  <c r="IF51" i="3"/>
  <c r="IE51" i="3"/>
  <c r="ID51" i="3"/>
  <c r="IC51" i="3"/>
  <c r="IB51" i="3"/>
  <c r="IA51" i="3"/>
  <c r="HZ51" i="3"/>
  <c r="HY51" i="3"/>
  <c r="HX51" i="3"/>
  <c r="HW51" i="3"/>
  <c r="HV51" i="3"/>
  <c r="HU51" i="3"/>
  <c r="HT51" i="3"/>
  <c r="HS51" i="3"/>
  <c r="HR51" i="3"/>
  <c r="HQ51" i="3"/>
  <c r="HP51" i="3"/>
  <c r="HO51" i="3"/>
  <c r="HN51" i="3"/>
  <c r="HM51" i="3"/>
  <c r="HL51" i="3"/>
  <c r="HK51" i="3"/>
  <c r="HJ51" i="3"/>
  <c r="HI51" i="3"/>
  <c r="HH51" i="3"/>
  <c r="HG51" i="3"/>
  <c r="HF51" i="3"/>
  <c r="HE51" i="3"/>
  <c r="HD51" i="3"/>
  <c r="HC51" i="3"/>
  <c r="HB51" i="3"/>
  <c r="HA51" i="3"/>
  <c r="GZ51" i="3"/>
  <c r="GY51" i="3"/>
  <c r="GX51" i="3"/>
  <c r="GW51" i="3"/>
  <c r="GV51" i="3"/>
  <c r="GU51" i="3"/>
  <c r="GT51" i="3"/>
  <c r="GS51" i="3"/>
  <c r="GR51" i="3"/>
  <c r="GQ51" i="3"/>
  <c r="GP51" i="3"/>
  <c r="GO51" i="3"/>
  <c r="GN51" i="3"/>
  <c r="GM51" i="3"/>
  <c r="GL51" i="3"/>
  <c r="GK51" i="3"/>
  <c r="GJ51" i="3"/>
  <c r="GI51" i="3"/>
  <c r="GH51" i="3"/>
  <c r="GG51" i="3"/>
  <c r="GF51" i="3"/>
  <c r="GE51" i="3"/>
  <c r="GD51" i="3"/>
  <c r="GC51" i="3"/>
  <c r="GB51" i="3"/>
  <c r="GA51" i="3"/>
  <c r="FZ51" i="3"/>
  <c r="FY51" i="3"/>
  <c r="FX51" i="3"/>
  <c r="FW51" i="3"/>
  <c r="FV51" i="3"/>
  <c r="FU51" i="3"/>
  <c r="FT51" i="3"/>
  <c r="FS51" i="3"/>
  <c r="FR51" i="3"/>
  <c r="FQ51" i="3"/>
  <c r="FP51" i="3"/>
  <c r="FO51" i="3"/>
  <c r="FN51" i="3"/>
  <c r="FM51" i="3"/>
  <c r="FL51" i="3"/>
  <c r="FK51" i="3"/>
  <c r="FJ51" i="3"/>
  <c r="FI51" i="3"/>
  <c r="FH51" i="3"/>
  <c r="FG51" i="3"/>
  <c r="FF51" i="3"/>
  <c r="FE51" i="3"/>
  <c r="FD51" i="3"/>
  <c r="FC51" i="3"/>
  <c r="FB51" i="3"/>
  <c r="FA51" i="3"/>
  <c r="EZ51" i="3"/>
  <c r="EY51" i="3"/>
  <c r="EX51" i="3"/>
  <c r="EW51" i="3"/>
  <c r="EV51" i="3"/>
  <c r="EU51" i="3"/>
  <c r="ET51" i="3"/>
  <c r="ES51" i="3"/>
  <c r="ER51" i="3"/>
  <c r="EQ51" i="3"/>
  <c r="EP51" i="3"/>
  <c r="EO51" i="3"/>
  <c r="EN51" i="3"/>
  <c r="EM51" i="3"/>
  <c r="EL51" i="3"/>
  <c r="EK51" i="3"/>
  <c r="EJ51" i="3"/>
  <c r="EI51" i="3"/>
  <c r="EH51" i="3"/>
  <c r="EG51" i="3"/>
  <c r="EF51" i="3"/>
  <c r="EE51" i="3"/>
  <c r="ED51" i="3"/>
  <c r="EC51" i="3"/>
  <c r="EB51" i="3"/>
  <c r="EA51" i="3"/>
  <c r="DZ51" i="3"/>
  <c r="DY51" i="3"/>
  <c r="DX51" i="3"/>
  <c r="DW51" i="3"/>
  <c r="DV51" i="3"/>
  <c r="DU51" i="3"/>
  <c r="DT51" i="3"/>
  <c r="DS51" i="3"/>
  <c r="DR51" i="3"/>
  <c r="DQ51" i="3"/>
  <c r="DP51" i="3"/>
  <c r="DO51" i="3"/>
  <c r="DN51" i="3"/>
  <c r="DM51" i="3"/>
  <c r="DL51" i="3"/>
  <c r="DK51" i="3"/>
  <c r="DJ51" i="3"/>
  <c r="DI51" i="3"/>
  <c r="DH51" i="3"/>
  <c r="DG51" i="3"/>
  <c r="DF51" i="3"/>
  <c r="DE51" i="3"/>
  <c r="DD51" i="3"/>
  <c r="DC51" i="3"/>
  <c r="DB51" i="3"/>
  <c r="DA51" i="3"/>
  <c r="CZ51" i="3"/>
  <c r="CY51" i="3"/>
  <c r="CX51" i="3"/>
  <c r="CW51" i="3"/>
  <c r="CV51" i="3"/>
  <c r="CU51" i="3"/>
  <c r="CT51" i="3"/>
  <c r="CS51" i="3"/>
  <c r="CR51" i="3"/>
  <c r="CQ51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H51" i="3"/>
  <c r="AG51" i="3"/>
  <c r="V51" i="3"/>
  <c r="BH69" i="3" s="1"/>
  <c r="U539" i="4" s="1"/>
  <c r="U51" i="3"/>
  <c r="BH68" i="3" s="1"/>
  <c r="U538" i="4" s="1"/>
  <c r="T51" i="3"/>
  <c r="BH67" i="3" s="1"/>
  <c r="U537" i="4" s="1"/>
  <c r="S51" i="3"/>
  <c r="BH66" i="3" s="1"/>
  <c r="U536" i="4" s="1"/>
  <c r="R51" i="3"/>
  <c r="Q51" i="3"/>
  <c r="BH64" i="3" s="1"/>
  <c r="U534" i="4" s="1"/>
  <c r="P51" i="3"/>
  <c r="BH63" i="3" s="1"/>
  <c r="U533" i="4" s="1"/>
  <c r="O51" i="3"/>
  <c r="BH62" i="3" s="1"/>
  <c r="U532" i="4" s="1"/>
  <c r="N51" i="3"/>
  <c r="BH61" i="3" s="1"/>
  <c r="U531" i="4" s="1"/>
  <c r="M51" i="3"/>
  <c r="BH60" i="3" s="1"/>
  <c r="U530" i="4" s="1"/>
  <c r="L51" i="3"/>
  <c r="BH59" i="3" s="1"/>
  <c r="U529" i="4" s="1"/>
  <c r="K51" i="3"/>
  <c r="BH58" i="3" s="1"/>
  <c r="U528" i="4" s="1"/>
  <c r="J51" i="3"/>
  <c r="BH57" i="3" s="1"/>
  <c r="U527" i="4" s="1"/>
  <c r="I51" i="3"/>
  <c r="BH56" i="3" s="1"/>
  <c r="U526" i="4" s="1"/>
  <c r="H51" i="3"/>
  <c r="BH55" i="3" s="1"/>
  <c r="U525" i="4" s="1"/>
  <c r="D51" i="3"/>
  <c r="P523" i="4" s="1"/>
  <c r="IT50" i="3"/>
  <c r="IS50" i="3"/>
  <c r="IR50" i="3"/>
  <c r="IQ50" i="3"/>
  <c r="IP50" i="3"/>
  <c r="IO50" i="3"/>
  <c r="IN50" i="3"/>
  <c r="IM50" i="3"/>
  <c r="IL50" i="3"/>
  <c r="IK50" i="3"/>
  <c r="IJ50" i="3"/>
  <c r="II50" i="3"/>
  <c r="IH50" i="3"/>
  <c r="IG50" i="3"/>
  <c r="IF50" i="3"/>
  <c r="IE50" i="3"/>
  <c r="ID50" i="3"/>
  <c r="IC50" i="3"/>
  <c r="IB50" i="3"/>
  <c r="IA50" i="3"/>
  <c r="HZ50" i="3"/>
  <c r="HY50" i="3"/>
  <c r="HX50" i="3"/>
  <c r="HW50" i="3"/>
  <c r="HV50" i="3"/>
  <c r="HU50" i="3"/>
  <c r="HT50" i="3"/>
  <c r="HS50" i="3"/>
  <c r="HR50" i="3"/>
  <c r="HQ50" i="3"/>
  <c r="HP50" i="3"/>
  <c r="HO50" i="3"/>
  <c r="HN50" i="3"/>
  <c r="HM50" i="3"/>
  <c r="HL50" i="3"/>
  <c r="HK50" i="3"/>
  <c r="HJ50" i="3"/>
  <c r="HI50" i="3"/>
  <c r="HH50" i="3"/>
  <c r="HG50" i="3"/>
  <c r="HF50" i="3"/>
  <c r="HE50" i="3"/>
  <c r="HD50" i="3"/>
  <c r="HC50" i="3"/>
  <c r="HB50" i="3"/>
  <c r="HA50" i="3"/>
  <c r="GZ50" i="3"/>
  <c r="GY50" i="3"/>
  <c r="GX50" i="3"/>
  <c r="GW50" i="3"/>
  <c r="GV50" i="3"/>
  <c r="GU50" i="3"/>
  <c r="GT50" i="3"/>
  <c r="GS50" i="3"/>
  <c r="GR50" i="3"/>
  <c r="GQ50" i="3"/>
  <c r="GP50" i="3"/>
  <c r="GO50" i="3"/>
  <c r="GN50" i="3"/>
  <c r="GM50" i="3"/>
  <c r="GL50" i="3"/>
  <c r="GK50" i="3"/>
  <c r="GJ50" i="3"/>
  <c r="GI50" i="3"/>
  <c r="GH50" i="3"/>
  <c r="GG50" i="3"/>
  <c r="GF50" i="3"/>
  <c r="GE50" i="3"/>
  <c r="GD50" i="3"/>
  <c r="GC50" i="3"/>
  <c r="GB50" i="3"/>
  <c r="GA50" i="3"/>
  <c r="FZ50" i="3"/>
  <c r="FY50" i="3"/>
  <c r="FX50" i="3"/>
  <c r="FW50" i="3"/>
  <c r="FV50" i="3"/>
  <c r="FU50" i="3"/>
  <c r="FT50" i="3"/>
  <c r="FS50" i="3"/>
  <c r="FR50" i="3"/>
  <c r="FQ50" i="3"/>
  <c r="FP50" i="3"/>
  <c r="FO50" i="3"/>
  <c r="FN50" i="3"/>
  <c r="FM50" i="3"/>
  <c r="FL50" i="3"/>
  <c r="FK50" i="3"/>
  <c r="FJ50" i="3"/>
  <c r="FI50" i="3"/>
  <c r="FH50" i="3"/>
  <c r="FG50" i="3"/>
  <c r="FF50" i="3"/>
  <c r="FE50" i="3"/>
  <c r="FD50" i="3"/>
  <c r="FC50" i="3"/>
  <c r="FB50" i="3"/>
  <c r="FA50" i="3"/>
  <c r="EZ50" i="3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DV50" i="3"/>
  <c r="DU50" i="3"/>
  <c r="DT50" i="3"/>
  <c r="DS50" i="3"/>
  <c r="DR50" i="3"/>
  <c r="DQ50" i="3"/>
  <c r="DP50" i="3"/>
  <c r="DO50" i="3"/>
  <c r="DN50" i="3"/>
  <c r="DM50" i="3"/>
  <c r="DL50" i="3"/>
  <c r="DK50" i="3"/>
  <c r="DJ50" i="3"/>
  <c r="DI50" i="3"/>
  <c r="DH50" i="3"/>
  <c r="DG50" i="3"/>
  <c r="DF50" i="3"/>
  <c r="DE50" i="3"/>
  <c r="DD50" i="3"/>
  <c r="DC50" i="3"/>
  <c r="DB50" i="3"/>
  <c r="DA50" i="3"/>
  <c r="CZ50" i="3"/>
  <c r="CY50" i="3"/>
  <c r="CX50" i="3"/>
  <c r="CW50" i="3"/>
  <c r="CV50" i="3"/>
  <c r="CU50" i="3"/>
  <c r="CT50" i="3"/>
  <c r="CS50" i="3"/>
  <c r="CR50" i="3"/>
  <c r="CQ50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H50" i="3"/>
  <c r="AG50" i="3"/>
  <c r="V50" i="3"/>
  <c r="BG69" i="3" s="1"/>
  <c r="I539" i="4" s="1"/>
  <c r="U50" i="3"/>
  <c r="BG68" i="3" s="1"/>
  <c r="I538" i="4" s="1"/>
  <c r="T50" i="3"/>
  <c r="BG67" i="3" s="1"/>
  <c r="I537" i="4" s="1"/>
  <c r="S50" i="3"/>
  <c r="BG66" i="3" s="1"/>
  <c r="I536" i="4" s="1"/>
  <c r="R50" i="3"/>
  <c r="Q50" i="3"/>
  <c r="BG64" i="3" s="1"/>
  <c r="I534" i="4" s="1"/>
  <c r="P50" i="3"/>
  <c r="BG63" i="3" s="1"/>
  <c r="I533" i="4" s="1"/>
  <c r="O50" i="3"/>
  <c r="BG62" i="3" s="1"/>
  <c r="I532" i="4" s="1"/>
  <c r="N50" i="3"/>
  <c r="BG61" i="3" s="1"/>
  <c r="I531" i="4" s="1"/>
  <c r="M50" i="3"/>
  <c r="BG60" i="3" s="1"/>
  <c r="I530" i="4" s="1"/>
  <c r="L50" i="3"/>
  <c r="BG59" i="3" s="1"/>
  <c r="I529" i="4" s="1"/>
  <c r="K50" i="3"/>
  <c r="BG58" i="3" s="1"/>
  <c r="I528" i="4" s="1"/>
  <c r="J50" i="3"/>
  <c r="BG57" i="3" s="1"/>
  <c r="I527" i="4" s="1"/>
  <c r="I50" i="3"/>
  <c r="BG56" i="3" s="1"/>
  <c r="I526" i="4" s="1"/>
  <c r="H50" i="3"/>
  <c r="BG55" i="3" s="1"/>
  <c r="I525" i="4" s="1"/>
  <c r="D50" i="3"/>
  <c r="D523" i="4" s="1"/>
  <c r="IT49" i="3"/>
  <c r="IS49" i="3"/>
  <c r="IR49" i="3"/>
  <c r="IQ49" i="3"/>
  <c r="IP49" i="3"/>
  <c r="IO49" i="3"/>
  <c r="IN49" i="3"/>
  <c r="IM49" i="3"/>
  <c r="IL49" i="3"/>
  <c r="IK49" i="3"/>
  <c r="IJ49" i="3"/>
  <c r="II49" i="3"/>
  <c r="IH49" i="3"/>
  <c r="IG49" i="3"/>
  <c r="IF49" i="3"/>
  <c r="IE49" i="3"/>
  <c r="ID49" i="3"/>
  <c r="IC49" i="3"/>
  <c r="IB49" i="3"/>
  <c r="IA49" i="3"/>
  <c r="HZ49" i="3"/>
  <c r="HY49" i="3"/>
  <c r="HX49" i="3"/>
  <c r="HW49" i="3"/>
  <c r="HV49" i="3"/>
  <c r="HU49" i="3"/>
  <c r="HT49" i="3"/>
  <c r="HS49" i="3"/>
  <c r="HR49" i="3"/>
  <c r="HQ49" i="3"/>
  <c r="HP49" i="3"/>
  <c r="HO49" i="3"/>
  <c r="HN49" i="3"/>
  <c r="HM49" i="3"/>
  <c r="HL49" i="3"/>
  <c r="HK49" i="3"/>
  <c r="HJ49" i="3"/>
  <c r="HI49" i="3"/>
  <c r="HH49" i="3"/>
  <c r="HG49" i="3"/>
  <c r="HF49" i="3"/>
  <c r="HE49" i="3"/>
  <c r="HD49" i="3"/>
  <c r="HC49" i="3"/>
  <c r="HB49" i="3"/>
  <c r="HA49" i="3"/>
  <c r="GZ49" i="3"/>
  <c r="GY49" i="3"/>
  <c r="GX49" i="3"/>
  <c r="GW49" i="3"/>
  <c r="GV49" i="3"/>
  <c r="GU49" i="3"/>
  <c r="GT49" i="3"/>
  <c r="GS49" i="3"/>
  <c r="GR49" i="3"/>
  <c r="GQ49" i="3"/>
  <c r="GP49" i="3"/>
  <c r="GO49" i="3"/>
  <c r="GN49" i="3"/>
  <c r="GM49" i="3"/>
  <c r="GL49" i="3"/>
  <c r="GK49" i="3"/>
  <c r="GJ49" i="3"/>
  <c r="GI49" i="3"/>
  <c r="GH49" i="3"/>
  <c r="GG49" i="3"/>
  <c r="GF49" i="3"/>
  <c r="GE49" i="3"/>
  <c r="GD49" i="3"/>
  <c r="GC49" i="3"/>
  <c r="GB49" i="3"/>
  <c r="GA49" i="3"/>
  <c r="FZ49" i="3"/>
  <c r="FY49" i="3"/>
  <c r="FX49" i="3"/>
  <c r="FW49" i="3"/>
  <c r="FV49" i="3"/>
  <c r="FU49" i="3"/>
  <c r="FT49" i="3"/>
  <c r="FS49" i="3"/>
  <c r="FR49" i="3"/>
  <c r="FQ49" i="3"/>
  <c r="FP49" i="3"/>
  <c r="FO49" i="3"/>
  <c r="FN49" i="3"/>
  <c r="FM49" i="3"/>
  <c r="FL49" i="3"/>
  <c r="FK49" i="3"/>
  <c r="FJ49" i="3"/>
  <c r="FI49" i="3"/>
  <c r="FH49" i="3"/>
  <c r="FG49" i="3"/>
  <c r="FF49" i="3"/>
  <c r="FE49" i="3"/>
  <c r="FD49" i="3"/>
  <c r="FC49" i="3"/>
  <c r="FB49" i="3"/>
  <c r="FA49" i="3"/>
  <c r="EZ49" i="3"/>
  <c r="EY49" i="3"/>
  <c r="EX49" i="3"/>
  <c r="EW49" i="3"/>
  <c r="EV49" i="3"/>
  <c r="EU49" i="3"/>
  <c r="ET49" i="3"/>
  <c r="ES49" i="3"/>
  <c r="ER49" i="3"/>
  <c r="EQ49" i="3"/>
  <c r="EP49" i="3"/>
  <c r="EO49" i="3"/>
  <c r="EN49" i="3"/>
  <c r="EM49" i="3"/>
  <c r="EL49" i="3"/>
  <c r="EK49" i="3"/>
  <c r="EJ49" i="3"/>
  <c r="EI49" i="3"/>
  <c r="EH49" i="3"/>
  <c r="EG49" i="3"/>
  <c r="EF49" i="3"/>
  <c r="EE49" i="3"/>
  <c r="ED49" i="3"/>
  <c r="EC49" i="3"/>
  <c r="EB49" i="3"/>
  <c r="EA49" i="3"/>
  <c r="DZ49" i="3"/>
  <c r="DY49" i="3"/>
  <c r="DX49" i="3"/>
  <c r="DW49" i="3"/>
  <c r="DV49" i="3"/>
  <c r="DU49" i="3"/>
  <c r="DT49" i="3"/>
  <c r="DS49" i="3"/>
  <c r="DR49" i="3"/>
  <c r="DQ49" i="3"/>
  <c r="DP49" i="3"/>
  <c r="DO49" i="3"/>
  <c r="DN49" i="3"/>
  <c r="DM49" i="3"/>
  <c r="DL49" i="3"/>
  <c r="DK49" i="3"/>
  <c r="DJ49" i="3"/>
  <c r="DI49" i="3"/>
  <c r="DH49" i="3"/>
  <c r="DG49" i="3"/>
  <c r="DF49" i="3"/>
  <c r="DE49" i="3"/>
  <c r="DD49" i="3"/>
  <c r="DC49" i="3"/>
  <c r="DB49" i="3"/>
  <c r="DA49" i="3"/>
  <c r="CZ49" i="3"/>
  <c r="CY49" i="3"/>
  <c r="CX49" i="3"/>
  <c r="CW49" i="3"/>
  <c r="CV49" i="3"/>
  <c r="CU49" i="3"/>
  <c r="CT49" i="3"/>
  <c r="CS49" i="3"/>
  <c r="CR49" i="3"/>
  <c r="CQ49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H49" i="3"/>
  <c r="AG49" i="3"/>
  <c r="V49" i="3"/>
  <c r="BF69" i="3" s="1"/>
  <c r="U508" i="4" s="1"/>
  <c r="U49" i="3"/>
  <c r="BF68" i="3" s="1"/>
  <c r="U507" i="4" s="1"/>
  <c r="T49" i="3"/>
  <c r="BF67" i="3" s="1"/>
  <c r="U506" i="4" s="1"/>
  <c r="S49" i="3"/>
  <c r="BF66" i="3" s="1"/>
  <c r="U505" i="4" s="1"/>
  <c r="R49" i="3"/>
  <c r="Q49" i="3"/>
  <c r="BF64" i="3" s="1"/>
  <c r="U503" i="4" s="1"/>
  <c r="P49" i="3"/>
  <c r="BF63" i="3" s="1"/>
  <c r="U502" i="4" s="1"/>
  <c r="O49" i="3"/>
  <c r="BF62" i="3" s="1"/>
  <c r="U501" i="4" s="1"/>
  <c r="N49" i="3"/>
  <c r="BF61" i="3" s="1"/>
  <c r="U500" i="4" s="1"/>
  <c r="M49" i="3"/>
  <c r="BF60" i="3" s="1"/>
  <c r="U499" i="4" s="1"/>
  <c r="L49" i="3"/>
  <c r="BF59" i="3" s="1"/>
  <c r="U498" i="4" s="1"/>
  <c r="K49" i="3"/>
  <c r="BF58" i="3" s="1"/>
  <c r="U497" i="4" s="1"/>
  <c r="J49" i="3"/>
  <c r="BF57" i="3" s="1"/>
  <c r="U496" i="4" s="1"/>
  <c r="I49" i="3"/>
  <c r="BF56" i="3" s="1"/>
  <c r="U495" i="4" s="1"/>
  <c r="H49" i="3"/>
  <c r="BF55" i="3" s="1"/>
  <c r="U494" i="4" s="1"/>
  <c r="D49" i="3"/>
  <c r="P492" i="4" s="1"/>
  <c r="IT48" i="3"/>
  <c r="IS48" i="3"/>
  <c r="IR48" i="3"/>
  <c r="IQ48" i="3"/>
  <c r="IP48" i="3"/>
  <c r="IO48" i="3"/>
  <c r="IN48" i="3"/>
  <c r="IM48" i="3"/>
  <c r="IL48" i="3"/>
  <c r="IK48" i="3"/>
  <c r="IJ48" i="3"/>
  <c r="II48" i="3"/>
  <c r="IH48" i="3"/>
  <c r="IG48" i="3"/>
  <c r="IF48" i="3"/>
  <c r="IE48" i="3"/>
  <c r="ID48" i="3"/>
  <c r="IC48" i="3"/>
  <c r="IB48" i="3"/>
  <c r="IA48" i="3"/>
  <c r="HZ48" i="3"/>
  <c r="HY48" i="3"/>
  <c r="HX48" i="3"/>
  <c r="HW48" i="3"/>
  <c r="HV48" i="3"/>
  <c r="HU48" i="3"/>
  <c r="HT48" i="3"/>
  <c r="HS48" i="3"/>
  <c r="HR48" i="3"/>
  <c r="HQ48" i="3"/>
  <c r="HP48" i="3"/>
  <c r="HO48" i="3"/>
  <c r="HN48" i="3"/>
  <c r="HM48" i="3"/>
  <c r="HL48" i="3"/>
  <c r="HK48" i="3"/>
  <c r="HJ48" i="3"/>
  <c r="HI48" i="3"/>
  <c r="HH48" i="3"/>
  <c r="HG48" i="3"/>
  <c r="HF48" i="3"/>
  <c r="HE48" i="3"/>
  <c r="HD48" i="3"/>
  <c r="HC48" i="3"/>
  <c r="HB48" i="3"/>
  <c r="HA48" i="3"/>
  <c r="GZ48" i="3"/>
  <c r="GY48" i="3"/>
  <c r="GX48" i="3"/>
  <c r="GW48" i="3"/>
  <c r="GV48" i="3"/>
  <c r="GU48" i="3"/>
  <c r="GT48" i="3"/>
  <c r="GS48" i="3"/>
  <c r="GR48" i="3"/>
  <c r="GQ48" i="3"/>
  <c r="GP48" i="3"/>
  <c r="GO48" i="3"/>
  <c r="GN48" i="3"/>
  <c r="GM48" i="3"/>
  <c r="GL48" i="3"/>
  <c r="GK48" i="3"/>
  <c r="GJ48" i="3"/>
  <c r="GI48" i="3"/>
  <c r="GH48" i="3"/>
  <c r="GG48" i="3"/>
  <c r="GF48" i="3"/>
  <c r="GE48" i="3"/>
  <c r="GD48" i="3"/>
  <c r="GC48" i="3"/>
  <c r="GB48" i="3"/>
  <c r="GA48" i="3"/>
  <c r="FZ48" i="3"/>
  <c r="FY48" i="3"/>
  <c r="FX48" i="3"/>
  <c r="FW48" i="3"/>
  <c r="FV48" i="3"/>
  <c r="FU48" i="3"/>
  <c r="FT48" i="3"/>
  <c r="FS48" i="3"/>
  <c r="FR48" i="3"/>
  <c r="FQ48" i="3"/>
  <c r="FP48" i="3"/>
  <c r="FO48" i="3"/>
  <c r="FN48" i="3"/>
  <c r="FM48" i="3"/>
  <c r="FL48" i="3"/>
  <c r="FK48" i="3"/>
  <c r="FJ48" i="3"/>
  <c r="FI48" i="3"/>
  <c r="FH48" i="3"/>
  <c r="FG48" i="3"/>
  <c r="FF48" i="3"/>
  <c r="FE48" i="3"/>
  <c r="FD48" i="3"/>
  <c r="FC48" i="3"/>
  <c r="FB48" i="3"/>
  <c r="FA48" i="3"/>
  <c r="EZ48" i="3"/>
  <c r="EY48" i="3"/>
  <c r="EX48" i="3"/>
  <c r="EW48" i="3"/>
  <c r="EV48" i="3"/>
  <c r="EU48" i="3"/>
  <c r="ET48" i="3"/>
  <c r="ES48" i="3"/>
  <c r="ER48" i="3"/>
  <c r="EQ48" i="3"/>
  <c r="EP48" i="3"/>
  <c r="EO48" i="3"/>
  <c r="EN48" i="3"/>
  <c r="EM48" i="3"/>
  <c r="EL48" i="3"/>
  <c r="EK48" i="3"/>
  <c r="EJ48" i="3"/>
  <c r="EI48" i="3"/>
  <c r="EH48" i="3"/>
  <c r="EG48" i="3"/>
  <c r="EF48" i="3"/>
  <c r="EE48" i="3"/>
  <c r="ED48" i="3"/>
  <c r="EC48" i="3"/>
  <c r="EB48" i="3"/>
  <c r="EA48" i="3"/>
  <c r="DZ48" i="3"/>
  <c r="DY48" i="3"/>
  <c r="DX48" i="3"/>
  <c r="DW48" i="3"/>
  <c r="DV48" i="3"/>
  <c r="DU48" i="3"/>
  <c r="DT48" i="3"/>
  <c r="DS48" i="3"/>
  <c r="DR48" i="3"/>
  <c r="DQ48" i="3"/>
  <c r="DP48" i="3"/>
  <c r="DO48" i="3"/>
  <c r="DN48" i="3"/>
  <c r="DM48" i="3"/>
  <c r="DL48" i="3"/>
  <c r="DK48" i="3"/>
  <c r="DJ48" i="3"/>
  <c r="DI48" i="3"/>
  <c r="DH48" i="3"/>
  <c r="DG48" i="3"/>
  <c r="DF48" i="3"/>
  <c r="DE48" i="3"/>
  <c r="DD48" i="3"/>
  <c r="DC48" i="3"/>
  <c r="DB48" i="3"/>
  <c r="DA48" i="3"/>
  <c r="CZ48" i="3"/>
  <c r="CY48" i="3"/>
  <c r="CX48" i="3"/>
  <c r="CW48" i="3"/>
  <c r="CV48" i="3"/>
  <c r="CU48" i="3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H48" i="3"/>
  <c r="AG48" i="3"/>
  <c r="V48" i="3"/>
  <c r="BE69" i="3" s="1"/>
  <c r="I508" i="4" s="1"/>
  <c r="U48" i="3"/>
  <c r="BE68" i="3" s="1"/>
  <c r="I507" i="4" s="1"/>
  <c r="T48" i="3"/>
  <c r="BE67" i="3" s="1"/>
  <c r="I506" i="4" s="1"/>
  <c r="S48" i="3"/>
  <c r="BE66" i="3" s="1"/>
  <c r="I505" i="4" s="1"/>
  <c r="R48" i="3"/>
  <c r="Q48" i="3"/>
  <c r="BE64" i="3" s="1"/>
  <c r="I503" i="4" s="1"/>
  <c r="P48" i="3"/>
  <c r="BE63" i="3" s="1"/>
  <c r="I502" i="4" s="1"/>
  <c r="O48" i="3"/>
  <c r="BE62" i="3" s="1"/>
  <c r="I501" i="4" s="1"/>
  <c r="N48" i="3"/>
  <c r="BE61" i="3" s="1"/>
  <c r="I500" i="4" s="1"/>
  <c r="M48" i="3"/>
  <c r="BE60" i="3" s="1"/>
  <c r="I499" i="4" s="1"/>
  <c r="L48" i="3"/>
  <c r="BE59" i="3" s="1"/>
  <c r="I498" i="4" s="1"/>
  <c r="K48" i="3"/>
  <c r="BE58" i="3" s="1"/>
  <c r="I497" i="4" s="1"/>
  <c r="J48" i="3"/>
  <c r="BE57" i="3" s="1"/>
  <c r="I496" i="4" s="1"/>
  <c r="I48" i="3"/>
  <c r="BE56" i="3" s="1"/>
  <c r="I495" i="4" s="1"/>
  <c r="H48" i="3"/>
  <c r="BE55" i="3" s="1"/>
  <c r="I494" i="4" s="1"/>
  <c r="D48" i="3"/>
  <c r="D492" i="4" s="1"/>
  <c r="IT47" i="3"/>
  <c r="IS47" i="3"/>
  <c r="IR47" i="3"/>
  <c r="IQ47" i="3"/>
  <c r="IP47" i="3"/>
  <c r="IO47" i="3"/>
  <c r="IN47" i="3"/>
  <c r="IM47" i="3"/>
  <c r="IL47" i="3"/>
  <c r="IK47" i="3"/>
  <c r="IJ47" i="3"/>
  <c r="II47" i="3"/>
  <c r="IH47" i="3"/>
  <c r="IG47" i="3"/>
  <c r="IF47" i="3"/>
  <c r="IE47" i="3"/>
  <c r="ID47" i="3"/>
  <c r="IC47" i="3"/>
  <c r="IB47" i="3"/>
  <c r="IA47" i="3"/>
  <c r="HZ47" i="3"/>
  <c r="HY47" i="3"/>
  <c r="HX47" i="3"/>
  <c r="HW47" i="3"/>
  <c r="HV47" i="3"/>
  <c r="HU47" i="3"/>
  <c r="HT47" i="3"/>
  <c r="HS47" i="3"/>
  <c r="HR47" i="3"/>
  <c r="HQ47" i="3"/>
  <c r="HP47" i="3"/>
  <c r="HO47" i="3"/>
  <c r="HN47" i="3"/>
  <c r="HM47" i="3"/>
  <c r="HL47" i="3"/>
  <c r="HK47" i="3"/>
  <c r="HJ47" i="3"/>
  <c r="HI47" i="3"/>
  <c r="HH47" i="3"/>
  <c r="HG47" i="3"/>
  <c r="HF47" i="3"/>
  <c r="HE47" i="3"/>
  <c r="HD47" i="3"/>
  <c r="HC47" i="3"/>
  <c r="HB47" i="3"/>
  <c r="HA47" i="3"/>
  <c r="GZ47" i="3"/>
  <c r="GY47" i="3"/>
  <c r="GX47" i="3"/>
  <c r="GW47" i="3"/>
  <c r="GV47" i="3"/>
  <c r="GU47" i="3"/>
  <c r="GT47" i="3"/>
  <c r="GS47" i="3"/>
  <c r="GR47" i="3"/>
  <c r="GQ47" i="3"/>
  <c r="GP47" i="3"/>
  <c r="GO47" i="3"/>
  <c r="GN47" i="3"/>
  <c r="GM47" i="3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H47" i="3"/>
  <c r="AG47" i="3"/>
  <c r="V47" i="3"/>
  <c r="BD69" i="3" s="1"/>
  <c r="U478" i="4" s="1"/>
  <c r="U47" i="3"/>
  <c r="BD68" i="3" s="1"/>
  <c r="U477" i="4" s="1"/>
  <c r="T47" i="3"/>
  <c r="BD67" i="3" s="1"/>
  <c r="U476" i="4" s="1"/>
  <c r="S47" i="3"/>
  <c r="BD66" i="3" s="1"/>
  <c r="U475" i="4" s="1"/>
  <c r="R47" i="3"/>
  <c r="Q47" i="3"/>
  <c r="BD64" i="3" s="1"/>
  <c r="U473" i="4" s="1"/>
  <c r="P47" i="3"/>
  <c r="BD63" i="3" s="1"/>
  <c r="U472" i="4" s="1"/>
  <c r="O47" i="3"/>
  <c r="BD62" i="3" s="1"/>
  <c r="U471" i="4" s="1"/>
  <c r="N47" i="3"/>
  <c r="BD61" i="3" s="1"/>
  <c r="U470" i="4" s="1"/>
  <c r="M47" i="3"/>
  <c r="BD60" i="3" s="1"/>
  <c r="U469" i="4" s="1"/>
  <c r="L47" i="3"/>
  <c r="BD59" i="3" s="1"/>
  <c r="U468" i="4" s="1"/>
  <c r="K47" i="3"/>
  <c r="BD58" i="3" s="1"/>
  <c r="U467" i="4" s="1"/>
  <c r="J47" i="3"/>
  <c r="BD57" i="3" s="1"/>
  <c r="U466" i="4" s="1"/>
  <c r="I47" i="3"/>
  <c r="BD56" i="3" s="1"/>
  <c r="U465" i="4" s="1"/>
  <c r="H47" i="3"/>
  <c r="BD55" i="3" s="1"/>
  <c r="U464" i="4" s="1"/>
  <c r="D47" i="3"/>
  <c r="P462" i="4" s="1"/>
  <c r="IT46" i="3"/>
  <c r="IS46" i="3"/>
  <c r="IR46" i="3"/>
  <c r="IQ46" i="3"/>
  <c r="IP46" i="3"/>
  <c r="IO46" i="3"/>
  <c r="IN46" i="3"/>
  <c r="IM46" i="3"/>
  <c r="IL46" i="3"/>
  <c r="IK46" i="3"/>
  <c r="IJ46" i="3"/>
  <c r="II46" i="3"/>
  <c r="IH46" i="3"/>
  <c r="IG46" i="3"/>
  <c r="IF46" i="3"/>
  <c r="IE46" i="3"/>
  <c r="ID46" i="3"/>
  <c r="IC46" i="3"/>
  <c r="IB46" i="3"/>
  <c r="IA46" i="3"/>
  <c r="HZ46" i="3"/>
  <c r="HY46" i="3"/>
  <c r="HX46" i="3"/>
  <c r="HW46" i="3"/>
  <c r="HV46" i="3"/>
  <c r="HU46" i="3"/>
  <c r="HT46" i="3"/>
  <c r="HS46" i="3"/>
  <c r="HR46" i="3"/>
  <c r="HQ46" i="3"/>
  <c r="HP46" i="3"/>
  <c r="HO46" i="3"/>
  <c r="HN46" i="3"/>
  <c r="HM46" i="3"/>
  <c r="HL46" i="3"/>
  <c r="HK46" i="3"/>
  <c r="HJ46" i="3"/>
  <c r="HI46" i="3"/>
  <c r="HH46" i="3"/>
  <c r="HG46" i="3"/>
  <c r="HF46" i="3"/>
  <c r="HE46" i="3"/>
  <c r="HD46" i="3"/>
  <c r="HC46" i="3"/>
  <c r="HB46" i="3"/>
  <c r="HA46" i="3"/>
  <c r="GZ46" i="3"/>
  <c r="GY46" i="3"/>
  <c r="GX46" i="3"/>
  <c r="GW46" i="3"/>
  <c r="GV46" i="3"/>
  <c r="GU46" i="3"/>
  <c r="GT46" i="3"/>
  <c r="GS46" i="3"/>
  <c r="GR46" i="3"/>
  <c r="GQ46" i="3"/>
  <c r="GP46" i="3"/>
  <c r="GO46" i="3"/>
  <c r="GN46" i="3"/>
  <c r="GM46" i="3"/>
  <c r="GL46" i="3"/>
  <c r="GK46" i="3"/>
  <c r="GJ46" i="3"/>
  <c r="GI46" i="3"/>
  <c r="GH46" i="3"/>
  <c r="GG46" i="3"/>
  <c r="GF46" i="3"/>
  <c r="GE46" i="3"/>
  <c r="GD46" i="3"/>
  <c r="GC46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DB46" i="3"/>
  <c r="DA46" i="3"/>
  <c r="CZ46" i="3"/>
  <c r="CY46" i="3"/>
  <c r="CX46" i="3"/>
  <c r="CW46" i="3"/>
  <c r="CV46" i="3"/>
  <c r="CU46" i="3"/>
  <c r="CT46" i="3"/>
  <c r="CS46" i="3"/>
  <c r="CR46" i="3"/>
  <c r="CQ46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H46" i="3"/>
  <c r="AG46" i="3"/>
  <c r="V46" i="3"/>
  <c r="BC69" i="3" s="1"/>
  <c r="I478" i="4" s="1"/>
  <c r="U46" i="3"/>
  <c r="BC68" i="3" s="1"/>
  <c r="I477" i="4" s="1"/>
  <c r="T46" i="3"/>
  <c r="BC67" i="3" s="1"/>
  <c r="I476" i="4" s="1"/>
  <c r="S46" i="3"/>
  <c r="BC66" i="3" s="1"/>
  <c r="I475" i="4" s="1"/>
  <c r="R46" i="3"/>
  <c r="Q46" i="3"/>
  <c r="BC64" i="3" s="1"/>
  <c r="I473" i="4" s="1"/>
  <c r="P46" i="3"/>
  <c r="BC63" i="3" s="1"/>
  <c r="I472" i="4" s="1"/>
  <c r="O46" i="3"/>
  <c r="BC62" i="3" s="1"/>
  <c r="I471" i="4" s="1"/>
  <c r="N46" i="3"/>
  <c r="BC61" i="3" s="1"/>
  <c r="I470" i="4" s="1"/>
  <c r="M46" i="3"/>
  <c r="BC60" i="3" s="1"/>
  <c r="I469" i="4" s="1"/>
  <c r="L46" i="3"/>
  <c r="BC59" i="3" s="1"/>
  <c r="I468" i="4" s="1"/>
  <c r="K46" i="3"/>
  <c r="BC58" i="3" s="1"/>
  <c r="I467" i="4" s="1"/>
  <c r="J46" i="3"/>
  <c r="BC57" i="3" s="1"/>
  <c r="I466" i="4" s="1"/>
  <c r="I46" i="3"/>
  <c r="BC56" i="3" s="1"/>
  <c r="I465" i="4" s="1"/>
  <c r="H46" i="3"/>
  <c r="BC55" i="3" s="1"/>
  <c r="I464" i="4" s="1"/>
  <c r="D46" i="3"/>
  <c r="D462" i="4" s="1"/>
  <c r="IT45" i="3"/>
  <c r="IS45" i="3"/>
  <c r="IR45" i="3"/>
  <c r="IQ45" i="3"/>
  <c r="IP45" i="3"/>
  <c r="IO45" i="3"/>
  <c r="IN45" i="3"/>
  <c r="IM45" i="3"/>
  <c r="IL45" i="3"/>
  <c r="IK45" i="3"/>
  <c r="IJ45" i="3"/>
  <c r="II45" i="3"/>
  <c r="IH45" i="3"/>
  <c r="IG45" i="3"/>
  <c r="IF45" i="3"/>
  <c r="IE45" i="3"/>
  <c r="ID45" i="3"/>
  <c r="IC45" i="3"/>
  <c r="IB45" i="3"/>
  <c r="IA45" i="3"/>
  <c r="HZ45" i="3"/>
  <c r="HY45" i="3"/>
  <c r="HX45" i="3"/>
  <c r="HW45" i="3"/>
  <c r="HV45" i="3"/>
  <c r="HU45" i="3"/>
  <c r="HT45" i="3"/>
  <c r="HS45" i="3"/>
  <c r="HR45" i="3"/>
  <c r="HQ45" i="3"/>
  <c r="HP45" i="3"/>
  <c r="HO45" i="3"/>
  <c r="HN45" i="3"/>
  <c r="HM45" i="3"/>
  <c r="HL45" i="3"/>
  <c r="HK45" i="3"/>
  <c r="HJ45" i="3"/>
  <c r="HI45" i="3"/>
  <c r="HH45" i="3"/>
  <c r="HG45" i="3"/>
  <c r="HF45" i="3"/>
  <c r="HE45" i="3"/>
  <c r="HD45" i="3"/>
  <c r="HC45" i="3"/>
  <c r="HB45" i="3"/>
  <c r="HA45" i="3"/>
  <c r="GZ45" i="3"/>
  <c r="GY45" i="3"/>
  <c r="GX45" i="3"/>
  <c r="GW45" i="3"/>
  <c r="GV45" i="3"/>
  <c r="GU45" i="3"/>
  <c r="GT45" i="3"/>
  <c r="GS45" i="3"/>
  <c r="GR45" i="3"/>
  <c r="GQ45" i="3"/>
  <c r="GP45" i="3"/>
  <c r="GO45" i="3"/>
  <c r="GN45" i="3"/>
  <c r="GM45" i="3"/>
  <c r="GL45" i="3"/>
  <c r="GK45" i="3"/>
  <c r="GJ45" i="3"/>
  <c r="GI45" i="3"/>
  <c r="GH45" i="3"/>
  <c r="GG45" i="3"/>
  <c r="GF45" i="3"/>
  <c r="GE45" i="3"/>
  <c r="GD45" i="3"/>
  <c r="GC45" i="3"/>
  <c r="GB45" i="3"/>
  <c r="GA45" i="3"/>
  <c r="FZ45" i="3"/>
  <c r="FY45" i="3"/>
  <c r="FX45" i="3"/>
  <c r="FW45" i="3"/>
  <c r="FV45" i="3"/>
  <c r="FU45" i="3"/>
  <c r="FT45" i="3"/>
  <c r="FS45" i="3"/>
  <c r="FR45" i="3"/>
  <c r="FQ45" i="3"/>
  <c r="FP45" i="3"/>
  <c r="FO45" i="3"/>
  <c r="FN45" i="3"/>
  <c r="FM45" i="3"/>
  <c r="FL45" i="3"/>
  <c r="FK45" i="3"/>
  <c r="FJ45" i="3"/>
  <c r="FI45" i="3"/>
  <c r="FH45" i="3"/>
  <c r="FG45" i="3"/>
  <c r="FF45" i="3"/>
  <c r="FE45" i="3"/>
  <c r="FD45" i="3"/>
  <c r="FC45" i="3"/>
  <c r="FB45" i="3"/>
  <c r="FA45" i="3"/>
  <c r="EZ45" i="3"/>
  <c r="EY45" i="3"/>
  <c r="EX45" i="3"/>
  <c r="EW45" i="3"/>
  <c r="EV45" i="3"/>
  <c r="EU45" i="3"/>
  <c r="ET45" i="3"/>
  <c r="ES45" i="3"/>
  <c r="ER45" i="3"/>
  <c r="EQ45" i="3"/>
  <c r="EP45" i="3"/>
  <c r="EO45" i="3"/>
  <c r="EN45" i="3"/>
  <c r="EM45" i="3"/>
  <c r="EL45" i="3"/>
  <c r="EK45" i="3"/>
  <c r="EJ45" i="3"/>
  <c r="EI45" i="3"/>
  <c r="EH45" i="3"/>
  <c r="EG45" i="3"/>
  <c r="EF45" i="3"/>
  <c r="EE45" i="3"/>
  <c r="ED45" i="3"/>
  <c r="EC45" i="3"/>
  <c r="EB45" i="3"/>
  <c r="EA45" i="3"/>
  <c r="DZ45" i="3"/>
  <c r="DY45" i="3"/>
  <c r="DX45" i="3"/>
  <c r="DW45" i="3"/>
  <c r="DV45" i="3"/>
  <c r="DU45" i="3"/>
  <c r="DT45" i="3"/>
  <c r="DS45" i="3"/>
  <c r="DR45" i="3"/>
  <c r="DQ45" i="3"/>
  <c r="DP45" i="3"/>
  <c r="DO45" i="3"/>
  <c r="DN45" i="3"/>
  <c r="DM45" i="3"/>
  <c r="DL45" i="3"/>
  <c r="DK45" i="3"/>
  <c r="DJ45" i="3"/>
  <c r="DI45" i="3"/>
  <c r="DH45" i="3"/>
  <c r="DG45" i="3"/>
  <c r="DF45" i="3"/>
  <c r="DE45" i="3"/>
  <c r="DD45" i="3"/>
  <c r="DC45" i="3"/>
  <c r="DB45" i="3"/>
  <c r="DA45" i="3"/>
  <c r="CZ45" i="3"/>
  <c r="CY45" i="3"/>
  <c r="CX45" i="3"/>
  <c r="CW45" i="3"/>
  <c r="CV45" i="3"/>
  <c r="CU45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H45" i="3"/>
  <c r="AG45" i="3"/>
  <c r="V45" i="3"/>
  <c r="BB69" i="3" s="1"/>
  <c r="U447" i="4" s="1"/>
  <c r="U45" i="3"/>
  <c r="BB68" i="3" s="1"/>
  <c r="U446" i="4" s="1"/>
  <c r="T45" i="3"/>
  <c r="BB67" i="3" s="1"/>
  <c r="U445" i="4" s="1"/>
  <c r="S45" i="3"/>
  <c r="BB66" i="3" s="1"/>
  <c r="U444" i="4" s="1"/>
  <c r="R45" i="3"/>
  <c r="Q45" i="3"/>
  <c r="BB64" i="3" s="1"/>
  <c r="U442" i="4" s="1"/>
  <c r="P45" i="3"/>
  <c r="BB63" i="3" s="1"/>
  <c r="U441" i="4" s="1"/>
  <c r="O45" i="3"/>
  <c r="BB62" i="3" s="1"/>
  <c r="U440" i="4" s="1"/>
  <c r="N45" i="3"/>
  <c r="BB61" i="3" s="1"/>
  <c r="U439" i="4" s="1"/>
  <c r="M45" i="3"/>
  <c r="BB60" i="3" s="1"/>
  <c r="U438" i="4" s="1"/>
  <c r="L45" i="3"/>
  <c r="BB59" i="3" s="1"/>
  <c r="U437" i="4" s="1"/>
  <c r="K45" i="3"/>
  <c r="BB58" i="3" s="1"/>
  <c r="U436" i="4" s="1"/>
  <c r="J45" i="3"/>
  <c r="BB57" i="3" s="1"/>
  <c r="U435" i="4" s="1"/>
  <c r="I45" i="3"/>
  <c r="BB56" i="3" s="1"/>
  <c r="U434" i="4" s="1"/>
  <c r="H45" i="3"/>
  <c r="BB55" i="3" s="1"/>
  <c r="U433" i="4" s="1"/>
  <c r="D45" i="3"/>
  <c r="P431" i="4" s="1"/>
  <c r="IT44" i="3"/>
  <c r="IS44" i="3"/>
  <c r="IR44" i="3"/>
  <c r="IQ44" i="3"/>
  <c r="IP44" i="3"/>
  <c r="IO44" i="3"/>
  <c r="IN44" i="3"/>
  <c r="IM44" i="3"/>
  <c r="IL44" i="3"/>
  <c r="IK44" i="3"/>
  <c r="IJ44" i="3"/>
  <c r="II44" i="3"/>
  <c r="IH44" i="3"/>
  <c r="IG44" i="3"/>
  <c r="IF44" i="3"/>
  <c r="IE44" i="3"/>
  <c r="ID44" i="3"/>
  <c r="IC44" i="3"/>
  <c r="IB44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O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B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O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DB44" i="3"/>
  <c r="DA44" i="3"/>
  <c r="CZ44" i="3"/>
  <c r="CY44" i="3"/>
  <c r="CX44" i="3"/>
  <c r="CW44" i="3"/>
  <c r="CV44" i="3"/>
  <c r="CU44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H44" i="3"/>
  <c r="AG44" i="3"/>
  <c r="V44" i="3"/>
  <c r="BA69" i="3" s="1"/>
  <c r="I447" i="4" s="1"/>
  <c r="U44" i="3"/>
  <c r="BA68" i="3" s="1"/>
  <c r="I446" i="4" s="1"/>
  <c r="T44" i="3"/>
  <c r="BA67" i="3" s="1"/>
  <c r="I445" i="4" s="1"/>
  <c r="S44" i="3"/>
  <c r="BA66" i="3" s="1"/>
  <c r="I444" i="4" s="1"/>
  <c r="R44" i="3"/>
  <c r="Q44" i="3"/>
  <c r="BA64" i="3" s="1"/>
  <c r="I442" i="4" s="1"/>
  <c r="P44" i="3"/>
  <c r="BA63" i="3" s="1"/>
  <c r="I441" i="4" s="1"/>
  <c r="O44" i="3"/>
  <c r="BA62" i="3" s="1"/>
  <c r="I440" i="4" s="1"/>
  <c r="N44" i="3"/>
  <c r="BA61" i="3" s="1"/>
  <c r="I439" i="4" s="1"/>
  <c r="M44" i="3"/>
  <c r="BA60" i="3" s="1"/>
  <c r="I438" i="4" s="1"/>
  <c r="L44" i="3"/>
  <c r="BA59" i="3" s="1"/>
  <c r="I437" i="4" s="1"/>
  <c r="K44" i="3"/>
  <c r="BA58" i="3" s="1"/>
  <c r="I436" i="4" s="1"/>
  <c r="J44" i="3"/>
  <c r="BA57" i="3" s="1"/>
  <c r="I435" i="4" s="1"/>
  <c r="I44" i="3"/>
  <c r="BA56" i="3" s="1"/>
  <c r="I434" i="4" s="1"/>
  <c r="H44" i="3"/>
  <c r="BA55" i="3" s="1"/>
  <c r="I433" i="4" s="1"/>
  <c r="D44" i="3"/>
  <c r="D431" i="4" s="1"/>
  <c r="IT43" i="3"/>
  <c r="IS43" i="3"/>
  <c r="IR43" i="3"/>
  <c r="IQ43" i="3"/>
  <c r="IP43" i="3"/>
  <c r="IO43" i="3"/>
  <c r="IN43" i="3"/>
  <c r="IM43" i="3"/>
  <c r="IL43" i="3"/>
  <c r="IK43" i="3"/>
  <c r="IJ43" i="3"/>
  <c r="II43" i="3"/>
  <c r="IH43" i="3"/>
  <c r="IG43" i="3"/>
  <c r="IF43" i="3"/>
  <c r="IE43" i="3"/>
  <c r="ID43" i="3"/>
  <c r="IC43" i="3"/>
  <c r="IB43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O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B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O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H43" i="3"/>
  <c r="AG43" i="3"/>
  <c r="V43" i="3"/>
  <c r="AZ69" i="3" s="1"/>
  <c r="U417" i="4" s="1"/>
  <c r="U43" i="3"/>
  <c r="AZ68" i="3" s="1"/>
  <c r="U416" i="4" s="1"/>
  <c r="T43" i="3"/>
  <c r="AZ67" i="3" s="1"/>
  <c r="U415" i="4" s="1"/>
  <c r="S43" i="3"/>
  <c r="AZ66" i="3" s="1"/>
  <c r="U414" i="4" s="1"/>
  <c r="R43" i="3"/>
  <c r="AZ65" i="3" s="1"/>
  <c r="U413" i="4" s="1"/>
  <c r="Q43" i="3"/>
  <c r="AZ64" i="3" s="1"/>
  <c r="U412" i="4" s="1"/>
  <c r="P43" i="3"/>
  <c r="AZ63" i="3" s="1"/>
  <c r="U411" i="4" s="1"/>
  <c r="O43" i="3"/>
  <c r="AZ62" i="3" s="1"/>
  <c r="U410" i="4" s="1"/>
  <c r="N43" i="3"/>
  <c r="AZ61" i="3" s="1"/>
  <c r="U409" i="4" s="1"/>
  <c r="M43" i="3"/>
  <c r="AZ60" i="3" s="1"/>
  <c r="U408" i="4" s="1"/>
  <c r="L43" i="3"/>
  <c r="AZ59" i="3" s="1"/>
  <c r="U407" i="4" s="1"/>
  <c r="K43" i="3"/>
  <c r="AZ58" i="3" s="1"/>
  <c r="U406" i="4" s="1"/>
  <c r="J43" i="3"/>
  <c r="AZ57" i="3" s="1"/>
  <c r="U405" i="4" s="1"/>
  <c r="I43" i="3"/>
  <c r="AZ56" i="3" s="1"/>
  <c r="U404" i="4" s="1"/>
  <c r="H43" i="3"/>
  <c r="AZ55" i="3" s="1"/>
  <c r="U403" i="4" s="1"/>
  <c r="D43" i="3"/>
  <c r="P401" i="4" s="1"/>
  <c r="IT42" i="3"/>
  <c r="IS42" i="3"/>
  <c r="IR42" i="3"/>
  <c r="IQ42" i="3"/>
  <c r="IP42" i="3"/>
  <c r="IO42" i="3"/>
  <c r="IN42" i="3"/>
  <c r="IM42" i="3"/>
  <c r="IL42" i="3"/>
  <c r="IK42" i="3"/>
  <c r="IJ42" i="3"/>
  <c r="II42" i="3"/>
  <c r="IH42" i="3"/>
  <c r="IG42" i="3"/>
  <c r="IF42" i="3"/>
  <c r="IE42" i="3"/>
  <c r="ID42" i="3"/>
  <c r="IC42" i="3"/>
  <c r="IB42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O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B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O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DB42" i="3"/>
  <c r="DA42" i="3"/>
  <c r="CZ42" i="3"/>
  <c r="CY42" i="3"/>
  <c r="CX42" i="3"/>
  <c r="CW42" i="3"/>
  <c r="CV42" i="3"/>
  <c r="CU42" i="3"/>
  <c r="CT42" i="3"/>
  <c r="CS42" i="3"/>
  <c r="CR42" i="3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H42" i="3"/>
  <c r="AG42" i="3"/>
  <c r="V42" i="3"/>
  <c r="AY69" i="3" s="1"/>
  <c r="I417" i="4" s="1"/>
  <c r="U42" i="3"/>
  <c r="AY68" i="3" s="1"/>
  <c r="I416" i="4" s="1"/>
  <c r="T42" i="3"/>
  <c r="AY67" i="3" s="1"/>
  <c r="I415" i="4" s="1"/>
  <c r="S42" i="3"/>
  <c r="AY66" i="3" s="1"/>
  <c r="I414" i="4" s="1"/>
  <c r="R42" i="3"/>
  <c r="Q42" i="3"/>
  <c r="AY64" i="3" s="1"/>
  <c r="I412" i="4" s="1"/>
  <c r="P42" i="3"/>
  <c r="AY63" i="3" s="1"/>
  <c r="I411" i="4" s="1"/>
  <c r="O42" i="3"/>
  <c r="AY62" i="3" s="1"/>
  <c r="I410" i="4" s="1"/>
  <c r="N42" i="3"/>
  <c r="AY61" i="3" s="1"/>
  <c r="I409" i="4" s="1"/>
  <c r="M42" i="3"/>
  <c r="AY60" i="3" s="1"/>
  <c r="I408" i="4" s="1"/>
  <c r="L42" i="3"/>
  <c r="AY59" i="3" s="1"/>
  <c r="I407" i="4" s="1"/>
  <c r="K42" i="3"/>
  <c r="AY58" i="3" s="1"/>
  <c r="I406" i="4" s="1"/>
  <c r="J42" i="3"/>
  <c r="AY57" i="3" s="1"/>
  <c r="I405" i="4" s="1"/>
  <c r="I42" i="3"/>
  <c r="AY56" i="3" s="1"/>
  <c r="I404" i="4" s="1"/>
  <c r="H42" i="3"/>
  <c r="AY55" i="3" s="1"/>
  <c r="I403" i="4" s="1"/>
  <c r="D42" i="3"/>
  <c r="D401" i="4" s="1"/>
  <c r="IT41" i="3"/>
  <c r="IS41" i="3"/>
  <c r="IR41" i="3"/>
  <c r="IQ41" i="3"/>
  <c r="IP41" i="3"/>
  <c r="IO41" i="3"/>
  <c r="IN41" i="3"/>
  <c r="IM41" i="3"/>
  <c r="IL41" i="3"/>
  <c r="IK41" i="3"/>
  <c r="IJ41" i="3"/>
  <c r="II41" i="3"/>
  <c r="IH41" i="3"/>
  <c r="IG41" i="3"/>
  <c r="IF41" i="3"/>
  <c r="IE41" i="3"/>
  <c r="ID41" i="3"/>
  <c r="IC41" i="3"/>
  <c r="IB41" i="3"/>
  <c r="IA41" i="3"/>
  <c r="HZ41" i="3"/>
  <c r="HY41" i="3"/>
  <c r="HX41" i="3"/>
  <c r="HW41" i="3"/>
  <c r="HV41" i="3"/>
  <c r="HU41" i="3"/>
  <c r="HT41" i="3"/>
  <c r="HS41" i="3"/>
  <c r="HR41" i="3"/>
  <c r="HQ41" i="3"/>
  <c r="HP41" i="3"/>
  <c r="HO41" i="3"/>
  <c r="HN41" i="3"/>
  <c r="HM41" i="3"/>
  <c r="HL41" i="3"/>
  <c r="HK41" i="3"/>
  <c r="HJ41" i="3"/>
  <c r="HI41" i="3"/>
  <c r="HH41" i="3"/>
  <c r="HG41" i="3"/>
  <c r="HF41" i="3"/>
  <c r="HE41" i="3"/>
  <c r="HD41" i="3"/>
  <c r="HC41" i="3"/>
  <c r="HB41" i="3"/>
  <c r="HA41" i="3"/>
  <c r="GZ41" i="3"/>
  <c r="GY41" i="3"/>
  <c r="GX41" i="3"/>
  <c r="GW41" i="3"/>
  <c r="GV41" i="3"/>
  <c r="GU41" i="3"/>
  <c r="GT41" i="3"/>
  <c r="GS41" i="3"/>
  <c r="GR41" i="3"/>
  <c r="GQ41" i="3"/>
  <c r="GP41" i="3"/>
  <c r="GO41" i="3"/>
  <c r="GN41" i="3"/>
  <c r="GM41" i="3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H41" i="3"/>
  <c r="AG41" i="3"/>
  <c r="V41" i="3"/>
  <c r="AX69" i="3" s="1"/>
  <c r="U386" i="4" s="1"/>
  <c r="U41" i="3"/>
  <c r="AX68" i="3" s="1"/>
  <c r="U385" i="4" s="1"/>
  <c r="T41" i="3"/>
  <c r="AX67" i="3" s="1"/>
  <c r="U384" i="4" s="1"/>
  <c r="S41" i="3"/>
  <c r="AX66" i="3" s="1"/>
  <c r="U383" i="4" s="1"/>
  <c r="R41" i="3"/>
  <c r="AX65" i="3" s="1"/>
  <c r="U382" i="4" s="1"/>
  <c r="Q41" i="3"/>
  <c r="AX64" i="3" s="1"/>
  <c r="U381" i="4" s="1"/>
  <c r="P41" i="3"/>
  <c r="AX63" i="3" s="1"/>
  <c r="U380" i="4" s="1"/>
  <c r="O41" i="3"/>
  <c r="AX62" i="3" s="1"/>
  <c r="U379" i="4" s="1"/>
  <c r="N41" i="3"/>
  <c r="AX61" i="3" s="1"/>
  <c r="U378" i="4" s="1"/>
  <c r="M41" i="3"/>
  <c r="AX60" i="3" s="1"/>
  <c r="U377" i="4" s="1"/>
  <c r="L41" i="3"/>
  <c r="AX59" i="3" s="1"/>
  <c r="U376" i="4" s="1"/>
  <c r="K41" i="3"/>
  <c r="AX58" i="3" s="1"/>
  <c r="U375" i="4" s="1"/>
  <c r="J41" i="3"/>
  <c r="AX57" i="3" s="1"/>
  <c r="U374" i="4" s="1"/>
  <c r="I41" i="3"/>
  <c r="AX56" i="3" s="1"/>
  <c r="U373" i="4" s="1"/>
  <c r="H41" i="3"/>
  <c r="AX55" i="3" s="1"/>
  <c r="U372" i="4" s="1"/>
  <c r="D41" i="3"/>
  <c r="P370" i="4" s="1"/>
  <c r="IT40" i="3"/>
  <c r="IS40" i="3"/>
  <c r="IR40" i="3"/>
  <c r="IQ40" i="3"/>
  <c r="IP40" i="3"/>
  <c r="IO40" i="3"/>
  <c r="IN40" i="3"/>
  <c r="IM40" i="3"/>
  <c r="IL40" i="3"/>
  <c r="IK40" i="3"/>
  <c r="IJ40" i="3"/>
  <c r="II40" i="3"/>
  <c r="IH40" i="3"/>
  <c r="IG40" i="3"/>
  <c r="IF40" i="3"/>
  <c r="IE40" i="3"/>
  <c r="ID40" i="3"/>
  <c r="IC40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H40" i="3"/>
  <c r="AG40" i="3"/>
  <c r="V40" i="3"/>
  <c r="AW69" i="3" s="1"/>
  <c r="I386" i="4" s="1"/>
  <c r="U40" i="3"/>
  <c r="AW68" i="3" s="1"/>
  <c r="I385" i="4" s="1"/>
  <c r="T40" i="3"/>
  <c r="AW67" i="3" s="1"/>
  <c r="I384" i="4" s="1"/>
  <c r="S40" i="3"/>
  <c r="AW66" i="3" s="1"/>
  <c r="I383" i="4" s="1"/>
  <c r="R40" i="3"/>
  <c r="Q40" i="3"/>
  <c r="AW64" i="3" s="1"/>
  <c r="I381" i="4" s="1"/>
  <c r="P40" i="3"/>
  <c r="AW63" i="3" s="1"/>
  <c r="I380" i="4" s="1"/>
  <c r="O40" i="3"/>
  <c r="AW62" i="3" s="1"/>
  <c r="I379" i="4" s="1"/>
  <c r="N40" i="3"/>
  <c r="AW61" i="3" s="1"/>
  <c r="I378" i="4" s="1"/>
  <c r="M40" i="3"/>
  <c r="AW60" i="3" s="1"/>
  <c r="I377" i="4" s="1"/>
  <c r="L40" i="3"/>
  <c r="AW59" i="3" s="1"/>
  <c r="I376" i="4" s="1"/>
  <c r="K40" i="3"/>
  <c r="AW58" i="3" s="1"/>
  <c r="I375" i="4" s="1"/>
  <c r="J40" i="3"/>
  <c r="AW57" i="3" s="1"/>
  <c r="I374" i="4" s="1"/>
  <c r="I40" i="3"/>
  <c r="AW56" i="3" s="1"/>
  <c r="I373" i="4" s="1"/>
  <c r="H40" i="3"/>
  <c r="AW55" i="3" s="1"/>
  <c r="I372" i="4" s="1"/>
  <c r="D40" i="3"/>
  <c r="D370" i="4" s="1"/>
  <c r="IT39" i="3"/>
  <c r="IS39" i="3"/>
  <c r="IR39" i="3"/>
  <c r="IQ39" i="3"/>
  <c r="IP39" i="3"/>
  <c r="IO39" i="3"/>
  <c r="IN39" i="3"/>
  <c r="IM39" i="3"/>
  <c r="IL39" i="3"/>
  <c r="IK39" i="3"/>
  <c r="IJ39" i="3"/>
  <c r="II39" i="3"/>
  <c r="IH39" i="3"/>
  <c r="IG39" i="3"/>
  <c r="IF39" i="3"/>
  <c r="IE39" i="3"/>
  <c r="ID39" i="3"/>
  <c r="IC39" i="3"/>
  <c r="IB39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O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B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O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H39" i="3"/>
  <c r="AG39" i="3"/>
  <c r="V39" i="3"/>
  <c r="AV69" i="3" s="1"/>
  <c r="U356" i="4" s="1"/>
  <c r="U39" i="3"/>
  <c r="AV68" i="3" s="1"/>
  <c r="U355" i="4" s="1"/>
  <c r="T39" i="3"/>
  <c r="AV67" i="3" s="1"/>
  <c r="U354" i="4" s="1"/>
  <c r="S39" i="3"/>
  <c r="AV66" i="3" s="1"/>
  <c r="U353" i="4" s="1"/>
  <c r="R39" i="3"/>
  <c r="Q39" i="3"/>
  <c r="AV64" i="3" s="1"/>
  <c r="U351" i="4" s="1"/>
  <c r="P39" i="3"/>
  <c r="AV63" i="3" s="1"/>
  <c r="U350" i="4" s="1"/>
  <c r="O39" i="3"/>
  <c r="AV62" i="3" s="1"/>
  <c r="U349" i="4" s="1"/>
  <c r="N39" i="3"/>
  <c r="AV61" i="3" s="1"/>
  <c r="U348" i="4" s="1"/>
  <c r="M39" i="3"/>
  <c r="AV60" i="3" s="1"/>
  <c r="U347" i="4" s="1"/>
  <c r="L39" i="3"/>
  <c r="AV59" i="3" s="1"/>
  <c r="U346" i="4" s="1"/>
  <c r="K39" i="3"/>
  <c r="AV58" i="3" s="1"/>
  <c r="U345" i="4" s="1"/>
  <c r="J39" i="3"/>
  <c r="AV57" i="3" s="1"/>
  <c r="U344" i="4" s="1"/>
  <c r="I39" i="3"/>
  <c r="AV56" i="3" s="1"/>
  <c r="U343" i="4" s="1"/>
  <c r="H39" i="3"/>
  <c r="AV55" i="3" s="1"/>
  <c r="U342" i="4" s="1"/>
  <c r="D39" i="3"/>
  <c r="P340" i="4" s="1"/>
  <c r="IT38" i="3"/>
  <c r="IS38" i="3"/>
  <c r="IR38" i="3"/>
  <c r="IQ38" i="3"/>
  <c r="IP38" i="3"/>
  <c r="IO38" i="3"/>
  <c r="IN38" i="3"/>
  <c r="IM38" i="3"/>
  <c r="IL38" i="3"/>
  <c r="IK38" i="3"/>
  <c r="IJ38" i="3"/>
  <c r="II38" i="3"/>
  <c r="IH38" i="3"/>
  <c r="IG38" i="3"/>
  <c r="IF38" i="3"/>
  <c r="IE38" i="3"/>
  <c r="ID38" i="3"/>
  <c r="IC38" i="3"/>
  <c r="IB38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O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B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O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H38" i="3"/>
  <c r="AG38" i="3"/>
  <c r="V38" i="3"/>
  <c r="AU69" i="3" s="1"/>
  <c r="U38" i="3"/>
  <c r="AU68" i="3" s="1"/>
  <c r="T38" i="3"/>
  <c r="AU67" i="3" s="1"/>
  <c r="S38" i="3"/>
  <c r="AU66" i="3" s="1"/>
  <c r="R38" i="3"/>
  <c r="P38" i="3"/>
  <c r="AU63" i="3" s="1"/>
  <c r="O38" i="3"/>
  <c r="AU62" i="3" s="1"/>
  <c r="N38" i="3"/>
  <c r="AU61" i="3" s="1"/>
  <c r="M38" i="3"/>
  <c r="AU60" i="3" s="1"/>
  <c r="L38" i="3"/>
  <c r="AU59" i="3" s="1"/>
  <c r="K38" i="3"/>
  <c r="AU58" i="3" s="1"/>
  <c r="J38" i="3"/>
  <c r="AU57" i="3" s="1"/>
  <c r="I38" i="3"/>
  <c r="AU56" i="3" s="1"/>
  <c r="H38" i="3"/>
  <c r="AU55" i="3" s="1"/>
  <c r="D38" i="3"/>
  <c r="D340" i="4" s="1"/>
  <c r="IT37" i="3"/>
  <c r="IS37" i="3"/>
  <c r="IR37" i="3"/>
  <c r="IQ37" i="3"/>
  <c r="IP37" i="3"/>
  <c r="IO37" i="3"/>
  <c r="IN37" i="3"/>
  <c r="IM37" i="3"/>
  <c r="IL37" i="3"/>
  <c r="IK37" i="3"/>
  <c r="IJ37" i="3"/>
  <c r="II37" i="3"/>
  <c r="IH37" i="3"/>
  <c r="IG37" i="3"/>
  <c r="IF37" i="3"/>
  <c r="IE37" i="3"/>
  <c r="ID37" i="3"/>
  <c r="IC37" i="3"/>
  <c r="IB37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O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B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O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DB37" i="3"/>
  <c r="DA37" i="3"/>
  <c r="CZ37" i="3"/>
  <c r="CY37" i="3"/>
  <c r="CX37" i="3"/>
  <c r="CW37" i="3"/>
  <c r="CV37" i="3"/>
  <c r="CU37" i="3"/>
  <c r="CT37" i="3"/>
  <c r="CS37" i="3"/>
  <c r="CR37" i="3"/>
  <c r="CQ37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H37" i="3"/>
  <c r="AG37" i="3"/>
  <c r="V37" i="3"/>
  <c r="AT69" i="3" s="1"/>
  <c r="U37" i="3"/>
  <c r="AT68" i="3" s="1"/>
  <c r="T37" i="3"/>
  <c r="AT67" i="3" s="1"/>
  <c r="S37" i="3"/>
  <c r="AT66" i="3" s="1"/>
  <c r="R37" i="3"/>
  <c r="Q37" i="3"/>
  <c r="AT64" i="3" s="1"/>
  <c r="P37" i="3"/>
  <c r="AT63" i="3" s="1"/>
  <c r="O37" i="3"/>
  <c r="AT62" i="3" s="1"/>
  <c r="N37" i="3"/>
  <c r="AT61" i="3" s="1"/>
  <c r="M37" i="3"/>
  <c r="AT60" i="3" s="1"/>
  <c r="L37" i="3"/>
  <c r="AT59" i="3" s="1"/>
  <c r="K37" i="3"/>
  <c r="AT58" i="3" s="1"/>
  <c r="J37" i="3"/>
  <c r="AT57" i="3" s="1"/>
  <c r="I37" i="3"/>
  <c r="AT56" i="3" s="1"/>
  <c r="H37" i="3"/>
  <c r="AT55" i="3" s="1"/>
  <c r="D37" i="3"/>
  <c r="D36" i="3"/>
  <c r="D309" i="4" s="1"/>
  <c r="B36" i="3"/>
  <c r="L309" i="4" s="1"/>
  <c r="D35" i="3"/>
  <c r="P279" i="4" s="1"/>
  <c r="B35" i="3"/>
  <c r="X279" i="4" s="1"/>
  <c r="D34" i="3"/>
  <c r="D279" i="4" s="1"/>
  <c r="B34" i="3"/>
  <c r="L279" i="4" s="1"/>
  <c r="D33" i="3"/>
  <c r="P248" i="4" s="1"/>
  <c r="B33" i="3"/>
  <c r="X248" i="4" s="1"/>
  <c r="D31" i="3"/>
  <c r="D248" i="4" s="1"/>
  <c r="B31" i="3"/>
  <c r="L248" i="4" s="1"/>
  <c r="D30" i="3"/>
  <c r="P218" i="4" s="1"/>
  <c r="B30" i="3"/>
  <c r="X218" i="4" s="1"/>
  <c r="D29" i="3"/>
  <c r="D218" i="4" s="1"/>
  <c r="B29" i="3"/>
  <c r="L218" i="4" s="1"/>
  <c r="D28" i="3"/>
  <c r="P187" i="4" s="1"/>
  <c r="B28" i="3"/>
  <c r="X187" i="4" s="1"/>
  <c r="D27" i="3"/>
  <c r="D187" i="4" s="1"/>
  <c r="B27" i="3"/>
  <c r="L187" i="4" s="1"/>
  <c r="D26" i="3"/>
  <c r="P157" i="4" s="1"/>
  <c r="B26" i="3"/>
  <c r="X157" i="4" s="1"/>
  <c r="D25" i="3"/>
  <c r="D157" i="4" s="1"/>
  <c r="B25" i="3"/>
  <c r="L157" i="4" s="1"/>
  <c r="D24" i="3"/>
  <c r="P126" i="4" s="1"/>
  <c r="B24" i="3"/>
  <c r="X126" i="4" s="1"/>
  <c r="D23" i="3"/>
  <c r="D126" i="4" s="1"/>
  <c r="B23" i="3"/>
  <c r="L126" i="4" s="1"/>
  <c r="D22" i="3"/>
  <c r="P96" i="4" s="1"/>
  <c r="B22" i="3"/>
  <c r="X96" i="4" s="1"/>
  <c r="D21" i="3"/>
  <c r="D96" i="4" s="1"/>
  <c r="B21" i="3"/>
  <c r="L96" i="4" s="1"/>
  <c r="D20" i="3"/>
  <c r="P65" i="4" s="1"/>
  <c r="B20" i="3"/>
  <c r="X65" i="4" s="1"/>
  <c r="D19" i="3"/>
  <c r="D65" i="4" s="1"/>
  <c r="B19" i="3"/>
  <c r="L65" i="4" s="1"/>
  <c r="D18" i="3"/>
  <c r="P35" i="4" s="1"/>
  <c r="B18" i="3"/>
  <c r="X35" i="4" s="1"/>
  <c r="D16" i="3"/>
  <c r="D35" i="4" s="1"/>
  <c r="D15" i="3"/>
  <c r="P4" i="4" s="1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2" i="3"/>
  <c r="Q12" i="3"/>
  <c r="C381" i="4" s="1"/>
  <c r="P12" i="3"/>
  <c r="O533" i="4" s="1"/>
  <c r="O12" i="3"/>
  <c r="C532" i="4" s="1"/>
  <c r="N12" i="3"/>
  <c r="C378" i="4" s="1"/>
  <c r="M12" i="3"/>
  <c r="C408" i="4" s="1"/>
  <c r="E6" i="3"/>
  <c r="H491" i="4" s="1"/>
  <c r="X5" i="3"/>
  <c r="E521" i="4" s="1"/>
  <c r="W65" i="2"/>
  <c r="W64" i="2"/>
  <c r="W63" i="2"/>
  <c r="W62" i="2"/>
  <c r="AI61" i="2"/>
  <c r="W61" i="2"/>
  <c r="W60" i="2"/>
  <c r="W66" i="2" s="1"/>
  <c r="Z56" i="2"/>
  <c r="X56" i="2"/>
  <c r="Z55" i="2"/>
  <c r="X55" i="2"/>
  <c r="W55" i="2"/>
  <c r="V55" i="2"/>
  <c r="U55" i="2"/>
  <c r="T55" i="2"/>
  <c r="S55" i="2"/>
  <c r="R55" i="2"/>
  <c r="Q55" i="2"/>
  <c r="P55" i="2"/>
  <c r="O55" i="2"/>
  <c r="N55" i="2"/>
  <c r="M55" i="2"/>
  <c r="H55" i="2"/>
  <c r="G55" i="2"/>
  <c r="F55" i="2"/>
  <c r="Z54" i="2"/>
  <c r="X54" i="2"/>
  <c r="W54" i="2"/>
  <c r="V54" i="2"/>
  <c r="T54" i="2"/>
  <c r="S54" i="2"/>
  <c r="R54" i="2"/>
  <c r="Q54" i="2"/>
  <c r="P54" i="2"/>
  <c r="O54" i="2"/>
  <c r="N54" i="2"/>
  <c r="M54" i="2"/>
  <c r="H54" i="2"/>
  <c r="G54" i="2"/>
  <c r="F54" i="2"/>
  <c r="Z53" i="2"/>
  <c r="X53" i="2"/>
  <c r="W53" i="2"/>
  <c r="V53" i="2"/>
  <c r="U53" i="2"/>
  <c r="T53" i="2"/>
  <c r="S53" i="2"/>
  <c r="R53" i="2"/>
  <c r="Q53" i="2"/>
  <c r="P53" i="2"/>
  <c r="O53" i="2"/>
  <c r="N53" i="2"/>
  <c r="M53" i="2"/>
  <c r="H53" i="2"/>
  <c r="G53" i="2"/>
  <c r="F53" i="2"/>
  <c r="Z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Z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Z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Z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Z48" i="2"/>
  <c r="Z112" i="2" s="1"/>
  <c r="Z47" i="2" s="1"/>
  <c r="X48" i="2"/>
  <c r="X112" i="2" s="1"/>
  <c r="X47" i="2" s="1"/>
  <c r="W48" i="2"/>
  <c r="V48" i="2"/>
  <c r="U48" i="2"/>
  <c r="T48" i="2"/>
  <c r="S48" i="2"/>
  <c r="R48" i="2"/>
  <c r="R112" i="2" s="1"/>
  <c r="R47" i="2" s="1"/>
  <c r="Q48" i="2"/>
  <c r="Q112" i="2" s="1"/>
  <c r="Q47" i="2" s="1"/>
  <c r="P48" i="2"/>
  <c r="O48" i="2"/>
  <c r="N48" i="2"/>
  <c r="M48" i="2"/>
  <c r="L48" i="2"/>
  <c r="K48" i="2"/>
  <c r="J48" i="2"/>
  <c r="I48" i="2"/>
  <c r="H48" i="2"/>
  <c r="H56" i="2" s="1"/>
  <c r="G48" i="2"/>
  <c r="F48" i="2"/>
  <c r="L47" i="2"/>
  <c r="K47" i="2"/>
  <c r="J47" i="2"/>
  <c r="I47" i="2"/>
  <c r="C46" i="2"/>
  <c r="B46" i="2"/>
  <c r="AH46" i="2" s="1"/>
  <c r="AI45" i="2"/>
  <c r="AE50" i="3" s="1"/>
  <c r="AD45" i="2"/>
  <c r="Z50" i="3" s="1"/>
  <c r="C45" i="2"/>
  <c r="B45" i="2"/>
  <c r="B50" i="3" s="1"/>
  <c r="L523" i="4" s="1"/>
  <c r="AI44" i="2"/>
  <c r="AE49" i="3" s="1"/>
  <c r="AH44" i="2"/>
  <c r="AF44" i="2"/>
  <c r="AB49" i="3" s="1"/>
  <c r="AD44" i="2"/>
  <c r="Z49" i="3" s="1"/>
  <c r="AB44" i="2"/>
  <c r="X49" i="3" s="1"/>
  <c r="C44" i="2"/>
  <c r="B44" i="2"/>
  <c r="B49" i="3" s="1"/>
  <c r="X492" i="4" s="1"/>
  <c r="AG43" i="2"/>
  <c r="AC48" i="3" s="1"/>
  <c r="C43" i="2"/>
  <c r="B43" i="2"/>
  <c r="AJ43" i="2" s="1"/>
  <c r="AF48" i="3" s="1"/>
  <c r="AH42" i="2"/>
  <c r="C42" i="2"/>
  <c r="B42" i="2"/>
  <c r="B47" i="3" s="1"/>
  <c r="X462" i="4" s="1"/>
  <c r="C41" i="2"/>
  <c r="B41" i="2"/>
  <c r="B46" i="3" s="1"/>
  <c r="L462" i="4" s="1"/>
  <c r="AH40" i="2"/>
  <c r="AF40" i="2"/>
  <c r="AB45" i="3" s="1"/>
  <c r="AB40" i="2"/>
  <c r="X45" i="3" s="1"/>
  <c r="C40" i="2"/>
  <c r="B40" i="2"/>
  <c r="B45" i="3" s="1"/>
  <c r="X431" i="4" s="1"/>
  <c r="AG39" i="2"/>
  <c r="AC44" i="3" s="1"/>
  <c r="AB39" i="2"/>
  <c r="C39" i="2"/>
  <c r="B39" i="2"/>
  <c r="AJ39" i="2" s="1"/>
  <c r="AF44" i="3" s="1"/>
  <c r="AH38" i="2"/>
  <c r="AD43" i="3" s="1"/>
  <c r="C38" i="2"/>
  <c r="B38" i="2"/>
  <c r="AE37" i="2"/>
  <c r="AA42" i="3" s="1"/>
  <c r="C37" i="2"/>
  <c r="B37" i="2"/>
  <c r="B42" i="3" s="1"/>
  <c r="L401" i="4" s="1"/>
  <c r="C36" i="2"/>
  <c r="B36" i="2"/>
  <c r="B41" i="3" s="1"/>
  <c r="X370" i="4" s="1"/>
  <c r="AB35" i="2"/>
  <c r="C35" i="2"/>
  <c r="B35" i="2"/>
  <c r="AG35" i="2" s="1"/>
  <c r="AC40" i="3" s="1"/>
  <c r="C34" i="2"/>
  <c r="B34" i="2"/>
  <c r="AH34" i="2" s="1"/>
  <c r="AD39" i="3" s="1"/>
  <c r="AI33" i="2"/>
  <c r="AE38" i="3" s="1"/>
  <c r="AE33" i="2"/>
  <c r="AA38" i="3" s="1"/>
  <c r="AD33" i="2"/>
  <c r="Z38" i="3" s="1"/>
  <c r="C33" i="2"/>
  <c r="B33" i="2"/>
  <c r="AJ33" i="2" s="1"/>
  <c r="AF38" i="3" s="1"/>
  <c r="AI32" i="2"/>
  <c r="AE37" i="3" s="1"/>
  <c r="AD32" i="2"/>
  <c r="Z37" i="3" s="1"/>
  <c r="C32" i="2"/>
  <c r="B32" i="2"/>
  <c r="AG32" i="2" s="1"/>
  <c r="AC37" i="3" s="1"/>
  <c r="AI31" i="2"/>
  <c r="AH31" i="2"/>
  <c r="H94" i="2" s="1"/>
  <c r="AG31" i="2"/>
  <c r="AF31" i="2"/>
  <c r="AE31" i="2"/>
  <c r="AD31" i="2"/>
  <c r="AC31" i="2"/>
  <c r="AB31" i="2"/>
  <c r="C31" i="2"/>
  <c r="AI30" i="2"/>
  <c r="AH30" i="2"/>
  <c r="H93" i="2" s="1"/>
  <c r="AG30" i="2"/>
  <c r="AF30" i="2"/>
  <c r="AE30" i="2"/>
  <c r="AD30" i="2"/>
  <c r="AC30" i="2"/>
  <c r="AB30" i="2"/>
  <c r="AJ30" i="2" s="1"/>
  <c r="C30" i="2"/>
  <c r="AI29" i="2"/>
  <c r="AH29" i="2"/>
  <c r="H92" i="2" s="1"/>
  <c r="AG29" i="2"/>
  <c r="AF29" i="2"/>
  <c r="AE29" i="2"/>
  <c r="AD29" i="2"/>
  <c r="AC29" i="2"/>
  <c r="AM29" i="2" s="1"/>
  <c r="AA29" i="2" s="1"/>
  <c r="AB29" i="2"/>
  <c r="C29" i="2"/>
  <c r="AI28" i="2"/>
  <c r="AH28" i="2"/>
  <c r="H91" i="2" s="1"/>
  <c r="AG28" i="2"/>
  <c r="AF28" i="2"/>
  <c r="AE28" i="2"/>
  <c r="AD28" i="2"/>
  <c r="AC28" i="2"/>
  <c r="AB28" i="2"/>
  <c r="C28" i="2"/>
  <c r="AI27" i="2"/>
  <c r="AH27" i="2"/>
  <c r="AG27" i="2"/>
  <c r="AF27" i="2"/>
  <c r="AE27" i="2"/>
  <c r="AD27" i="2"/>
  <c r="AC27" i="2"/>
  <c r="AB27" i="2"/>
  <c r="C27" i="2"/>
  <c r="AI26" i="2"/>
  <c r="AH26" i="2"/>
  <c r="H90" i="2" s="1"/>
  <c r="AG26" i="2"/>
  <c r="AF26" i="2"/>
  <c r="AE26" i="2"/>
  <c r="AD26" i="2"/>
  <c r="AC26" i="2"/>
  <c r="AB26" i="2"/>
  <c r="C26" i="2"/>
  <c r="AI25" i="2"/>
  <c r="AH25" i="2"/>
  <c r="H89" i="2" s="1"/>
  <c r="AG25" i="2"/>
  <c r="AF25" i="2"/>
  <c r="AE25" i="2"/>
  <c r="AD25" i="2"/>
  <c r="AC25" i="2"/>
  <c r="AB25" i="2"/>
  <c r="C25" i="2"/>
  <c r="AI24" i="2"/>
  <c r="AH24" i="2"/>
  <c r="H88" i="2" s="1"/>
  <c r="AG24" i="2"/>
  <c r="AF24" i="2"/>
  <c r="AE24" i="2"/>
  <c r="AD24" i="2"/>
  <c r="AC24" i="2"/>
  <c r="AB24" i="2"/>
  <c r="C24" i="2"/>
  <c r="AI23" i="2"/>
  <c r="AH23" i="2"/>
  <c r="H87" i="2" s="1"/>
  <c r="AG23" i="2"/>
  <c r="AF23" i="2"/>
  <c r="AE23" i="2"/>
  <c r="AD23" i="2"/>
  <c r="AC23" i="2"/>
  <c r="AB23" i="2"/>
  <c r="C23" i="2"/>
  <c r="AI22" i="2"/>
  <c r="AH22" i="2"/>
  <c r="H86" i="2" s="1"/>
  <c r="AG22" i="2"/>
  <c r="AF22" i="2"/>
  <c r="AE22" i="2"/>
  <c r="AD22" i="2"/>
  <c r="AC22" i="2"/>
  <c r="AM22" i="2" s="1"/>
  <c r="AA22" i="2" s="1"/>
  <c r="AB22" i="2"/>
  <c r="C22" i="2"/>
  <c r="AI21" i="2"/>
  <c r="AH21" i="2"/>
  <c r="H85" i="2" s="1"/>
  <c r="AG21" i="2"/>
  <c r="AF21" i="2"/>
  <c r="AE21" i="2"/>
  <c r="AD21" i="2"/>
  <c r="AC21" i="2"/>
  <c r="AB21" i="2"/>
  <c r="C21" i="2"/>
  <c r="AI20" i="2"/>
  <c r="AH20" i="2"/>
  <c r="H84" i="2" s="1"/>
  <c r="AG20" i="2"/>
  <c r="AF20" i="2"/>
  <c r="AE20" i="2"/>
  <c r="AD20" i="2"/>
  <c r="AC20" i="2"/>
  <c r="AB20" i="2"/>
  <c r="C20" i="2"/>
  <c r="AI19" i="2"/>
  <c r="AH19" i="2"/>
  <c r="H83" i="2" s="1"/>
  <c r="AG19" i="2"/>
  <c r="AF19" i="2"/>
  <c r="AE19" i="2"/>
  <c r="AD19" i="2"/>
  <c r="AC19" i="2"/>
  <c r="AM19" i="2" s="1"/>
  <c r="AA19" i="2" s="1"/>
  <c r="AB19" i="2"/>
  <c r="C19" i="2"/>
  <c r="AI18" i="2"/>
  <c r="AH18" i="2"/>
  <c r="H82" i="2" s="1"/>
  <c r="AG18" i="2"/>
  <c r="AF18" i="2"/>
  <c r="AE18" i="2"/>
  <c r="AD18" i="2"/>
  <c r="AC18" i="2"/>
  <c r="AB18" i="2"/>
  <c r="C18" i="2"/>
  <c r="AI17" i="2"/>
  <c r="AH17" i="2"/>
  <c r="H81" i="2" s="1"/>
  <c r="AG17" i="2"/>
  <c r="AF17" i="2"/>
  <c r="AE17" i="2"/>
  <c r="AD17" i="2"/>
  <c r="AC17" i="2"/>
  <c r="AB17" i="2"/>
  <c r="AJ17" i="2" s="1"/>
  <c r="C17" i="2"/>
  <c r="AI16" i="2"/>
  <c r="AH16" i="2"/>
  <c r="H80" i="2" s="1"/>
  <c r="AG16" i="2"/>
  <c r="AF16" i="2"/>
  <c r="AE16" i="2"/>
  <c r="AD16" i="2"/>
  <c r="AC16" i="2"/>
  <c r="AM16" i="2" s="1"/>
  <c r="AA16" i="2" s="1"/>
  <c r="AB16" i="2"/>
  <c r="C16" i="2"/>
  <c r="AI15" i="2"/>
  <c r="AH15" i="2"/>
  <c r="H79" i="2" s="1"/>
  <c r="AG15" i="2"/>
  <c r="AF15" i="2"/>
  <c r="AE15" i="2"/>
  <c r="AD15" i="2"/>
  <c r="AC15" i="2"/>
  <c r="AB15" i="2"/>
  <c r="C15" i="2"/>
  <c r="AI14" i="2"/>
  <c r="AH14" i="2"/>
  <c r="H78" i="2" s="1"/>
  <c r="AG14" i="2"/>
  <c r="AF14" i="2"/>
  <c r="AE14" i="2"/>
  <c r="AD14" i="2"/>
  <c r="AC14" i="2"/>
  <c r="AB14" i="2"/>
  <c r="C14" i="2"/>
  <c r="AI13" i="2"/>
  <c r="AH13" i="2"/>
  <c r="H77" i="2" s="1"/>
  <c r="AG13" i="2"/>
  <c r="AF13" i="2"/>
  <c r="AE13" i="2"/>
  <c r="AD13" i="2"/>
  <c r="AC13" i="2"/>
  <c r="AB13" i="2"/>
  <c r="C13" i="2"/>
  <c r="AG12" i="2"/>
  <c r="AF12" i="2"/>
  <c r="AE12" i="2"/>
  <c r="AD12" i="2"/>
  <c r="AC12" i="2"/>
  <c r="AB12" i="2"/>
  <c r="AJ12" i="2" s="1"/>
  <c r="AH11" i="2"/>
  <c r="H76" i="2" s="1"/>
  <c r="AC11" i="2"/>
  <c r="AB11" i="2"/>
  <c r="C11" i="2"/>
  <c r="B11" i="2"/>
  <c r="AG11" i="2" s="1"/>
  <c r="AE10" i="2"/>
  <c r="C10" i="2"/>
  <c r="B10" i="2"/>
  <c r="B15" i="3" s="1"/>
  <c r="X4" i="4" s="1"/>
  <c r="AI9" i="2"/>
  <c r="AH9" i="2"/>
  <c r="AF9" i="2"/>
  <c r="AD9" i="2"/>
  <c r="AB9" i="2"/>
  <c r="C9" i="2"/>
  <c r="B9" i="2"/>
  <c r="B14" i="3" s="1"/>
  <c r="L4" i="4" s="1"/>
  <c r="AJ13" i="2" l="1"/>
  <c r="AM13" i="2"/>
  <c r="AA13" i="2" s="1"/>
  <c r="AM15" i="2"/>
  <c r="AA15" i="2" s="1"/>
  <c r="AM18" i="2"/>
  <c r="AA18" i="2" s="1"/>
  <c r="AM28" i="2"/>
  <c r="AA28" i="2" s="1"/>
  <c r="AJ29" i="2"/>
  <c r="AB32" i="2"/>
  <c r="X37" i="3" s="1"/>
  <c r="AH32" i="2"/>
  <c r="H95" i="2" s="1"/>
  <c r="AJ35" i="2"/>
  <c r="AF40" i="3" s="1"/>
  <c r="AD36" i="2"/>
  <c r="Z41" i="3" s="1"/>
  <c r="AI36" i="2"/>
  <c r="AE41" i="3" s="1"/>
  <c r="AD37" i="2"/>
  <c r="Z42" i="3" s="1"/>
  <c r="AE40" i="2"/>
  <c r="AA45" i="3" s="1"/>
  <c r="AJ40" i="2"/>
  <c r="AF45" i="3" s="1"/>
  <c r="AE41" i="2"/>
  <c r="AA46" i="3" s="1"/>
  <c r="AB43" i="2"/>
  <c r="X48" i="3" s="1"/>
  <c r="AH45" i="2"/>
  <c r="M56" i="2"/>
  <c r="Q56" i="2"/>
  <c r="U112" i="2"/>
  <c r="U47" i="2" s="1"/>
  <c r="M112" i="2"/>
  <c r="M47" i="2" s="1"/>
  <c r="BC65" i="3"/>
  <c r="I474" i="4" s="1"/>
  <c r="BE65" i="3"/>
  <c r="I504" i="4" s="1"/>
  <c r="O44" i="4"/>
  <c r="C76" i="4"/>
  <c r="C257" i="4"/>
  <c r="Q429" i="4"/>
  <c r="AM17" i="2"/>
  <c r="AA17" i="2" s="1"/>
  <c r="AE36" i="2"/>
  <c r="AA41" i="3" s="1"/>
  <c r="AJ36" i="2"/>
  <c r="AF41" i="3" s="1"/>
  <c r="AH41" i="2"/>
  <c r="AA49" i="2"/>
  <c r="N56" i="2"/>
  <c r="V112" i="2"/>
  <c r="V47" i="2" s="1"/>
  <c r="AA50" i="2"/>
  <c r="AA51" i="2"/>
  <c r="F56" i="2"/>
  <c r="R56" i="2"/>
  <c r="BA65" i="3"/>
  <c r="I443" i="4" s="1"/>
  <c r="O165" i="4"/>
  <c r="AF11" i="2"/>
  <c r="AM20" i="2"/>
  <c r="AA20" i="2" s="1"/>
  <c r="AJ21" i="2"/>
  <c r="AM21" i="2"/>
  <c r="AA21" i="2" s="1"/>
  <c r="AM23" i="2"/>
  <c r="AA23" i="2" s="1"/>
  <c r="AM26" i="2"/>
  <c r="AA26" i="2" s="1"/>
  <c r="AJ27" i="2"/>
  <c r="AM30" i="2"/>
  <c r="AA30" i="2" s="1"/>
  <c r="AM31" i="2"/>
  <c r="AA31" i="2" s="1"/>
  <c r="AE32" i="2"/>
  <c r="AA37" i="3" s="1"/>
  <c r="AJ32" i="2"/>
  <c r="AF37" i="3" s="1"/>
  <c r="AF36" i="2"/>
  <c r="AB41" i="3" s="1"/>
  <c r="AH37" i="2"/>
  <c r="AI41" i="2"/>
  <c r="AE46" i="3" s="1"/>
  <c r="G56" i="2"/>
  <c r="S56" i="2"/>
  <c r="AV65" i="3"/>
  <c r="U352" i="4" s="1"/>
  <c r="C72" i="4"/>
  <c r="C194" i="4"/>
  <c r="E460" i="4"/>
  <c r="O501" i="4"/>
  <c r="AE9" i="2"/>
  <c r="AM14" i="2"/>
  <c r="AA14" i="2" s="1"/>
  <c r="AM24" i="2"/>
  <c r="AA24" i="2" s="1"/>
  <c r="AJ25" i="2"/>
  <c r="AM25" i="2"/>
  <c r="AA25" i="2" s="1"/>
  <c r="AJ28" i="2"/>
  <c r="AF32" i="2"/>
  <c r="AB37" i="3" s="1"/>
  <c r="AH33" i="2"/>
  <c r="AB36" i="2"/>
  <c r="AH36" i="2"/>
  <c r="AI37" i="2"/>
  <c r="AE42" i="3" s="1"/>
  <c r="AD40" i="2"/>
  <c r="Z45" i="3" s="1"/>
  <c r="AI40" i="2"/>
  <c r="AE45" i="3" s="1"/>
  <c r="AD41" i="2"/>
  <c r="Z46" i="3" s="1"/>
  <c r="AE44" i="2"/>
  <c r="AA49" i="3" s="1"/>
  <c r="AJ44" i="2"/>
  <c r="AF49" i="3" s="1"/>
  <c r="AE45" i="2"/>
  <c r="AA50" i="3" s="1"/>
  <c r="B37" i="3"/>
  <c r="AU65" i="3"/>
  <c r="O104" i="4"/>
  <c r="C134" i="4"/>
  <c r="AY65" i="3"/>
  <c r="I413" i="4" s="1"/>
  <c r="BF65" i="3"/>
  <c r="U504" i="4" s="1"/>
  <c r="O136" i="4"/>
  <c r="O226" i="4"/>
  <c r="C317" i="4"/>
  <c r="O320" i="4"/>
  <c r="T339" i="4"/>
  <c r="C348" i="4"/>
  <c r="C409" i="4"/>
  <c r="C412" i="4"/>
  <c r="C473" i="4"/>
  <c r="T491" i="4"/>
  <c r="C531" i="4"/>
  <c r="AT65" i="3"/>
  <c r="AW65" i="3"/>
  <c r="I382" i="4" s="1"/>
  <c r="BD65" i="3"/>
  <c r="U474" i="4" s="1"/>
  <c r="BG65" i="3"/>
  <c r="I535" i="4" s="1"/>
  <c r="C73" i="4"/>
  <c r="O105" i="4"/>
  <c r="O133" i="4"/>
  <c r="C136" i="4"/>
  <c r="O137" i="4"/>
  <c r="O166" i="4"/>
  <c r="C198" i="4"/>
  <c r="O225" i="4"/>
  <c r="O229" i="4"/>
  <c r="O286" i="4"/>
  <c r="O290" i="4"/>
  <c r="O316" i="4"/>
  <c r="O319" i="4"/>
  <c r="T369" i="4"/>
  <c r="C380" i="4"/>
  <c r="C411" i="4"/>
  <c r="T430" i="4"/>
  <c r="O440" i="4"/>
  <c r="T522" i="4"/>
  <c r="C533" i="4"/>
  <c r="X60" i="3"/>
  <c r="X63" i="3"/>
  <c r="O14" i="4"/>
  <c r="O45" i="4"/>
  <c r="C75" i="4"/>
  <c r="C137" i="4"/>
  <c r="C195" i="4"/>
  <c r="O289" i="4"/>
  <c r="O318" i="4"/>
  <c r="O350" i="4"/>
  <c r="H369" i="4"/>
  <c r="T400" i="4"/>
  <c r="O439" i="4"/>
  <c r="T461" i="4"/>
  <c r="C470" i="4"/>
  <c r="C472" i="4"/>
  <c r="H522" i="4"/>
  <c r="BB65" i="3"/>
  <c r="U443" i="4" s="1"/>
  <c r="C12" i="4"/>
  <c r="C14" i="4"/>
  <c r="O106" i="4"/>
  <c r="O134" i="4"/>
  <c r="O167" i="4"/>
  <c r="C197" i="4"/>
  <c r="O228" i="4"/>
  <c r="C258" i="4"/>
  <c r="O287" i="4"/>
  <c r="C350" i="4"/>
  <c r="H400" i="4"/>
  <c r="O441" i="4"/>
  <c r="H461" i="4"/>
  <c r="O502" i="4"/>
  <c r="AD47" i="3"/>
  <c r="H105" i="2"/>
  <c r="H109" i="2"/>
  <c r="AD51" i="3"/>
  <c r="AF10" i="2"/>
  <c r="AB10" i="2"/>
  <c r="AJ10" i="2" s="1"/>
  <c r="AI34" i="2"/>
  <c r="AE39" i="3" s="1"/>
  <c r="AE34" i="2"/>
  <c r="AA39" i="3" s="1"/>
  <c r="AJ34" i="2"/>
  <c r="AF39" i="3" s="1"/>
  <c r="AF34" i="2"/>
  <c r="AB39" i="3" s="1"/>
  <c r="AB34" i="2"/>
  <c r="AI38" i="2"/>
  <c r="AE43" i="3" s="1"/>
  <c r="AE38" i="2"/>
  <c r="AA43" i="3" s="1"/>
  <c r="AJ38" i="2"/>
  <c r="AF43" i="3" s="1"/>
  <c r="AF38" i="2"/>
  <c r="AB43" i="3" s="1"/>
  <c r="AB38" i="2"/>
  <c r="AI42" i="2"/>
  <c r="AE47" i="3" s="1"/>
  <c r="AE42" i="2"/>
  <c r="AA47" i="3" s="1"/>
  <c r="AJ42" i="2"/>
  <c r="AF47" i="3" s="1"/>
  <c r="AF42" i="2"/>
  <c r="AB47" i="3" s="1"/>
  <c r="AB42" i="2"/>
  <c r="AI46" i="2"/>
  <c r="AE51" i="3" s="1"/>
  <c r="AE46" i="2"/>
  <c r="AA51" i="3" s="1"/>
  <c r="AJ46" i="2"/>
  <c r="AF51" i="3" s="1"/>
  <c r="AF46" i="2"/>
  <c r="AB51" i="3" s="1"/>
  <c r="AB46" i="2"/>
  <c r="P56" i="2"/>
  <c r="P112" i="2"/>
  <c r="P47" i="2" s="1"/>
  <c r="T112" i="2"/>
  <c r="T47" i="2" s="1"/>
  <c r="T56" i="2"/>
  <c r="AH35" i="2"/>
  <c r="AD35" i="2"/>
  <c r="Z40" i="3" s="1"/>
  <c r="B40" i="3"/>
  <c r="L370" i="4" s="1"/>
  <c r="AI35" i="2"/>
  <c r="AE40" i="3" s="1"/>
  <c r="AE35" i="2"/>
  <c r="AA40" i="3" s="1"/>
  <c r="AH39" i="2"/>
  <c r="AD39" i="2"/>
  <c r="Z44" i="3" s="1"/>
  <c r="B44" i="3"/>
  <c r="L431" i="4" s="1"/>
  <c r="AI39" i="2"/>
  <c r="AE44" i="3" s="1"/>
  <c r="AE39" i="2"/>
  <c r="AA44" i="3" s="1"/>
  <c r="AH43" i="2"/>
  <c r="AD43" i="2"/>
  <c r="Z48" i="3" s="1"/>
  <c r="B48" i="3"/>
  <c r="L492" i="4" s="1"/>
  <c r="AI43" i="2"/>
  <c r="AE48" i="3" s="1"/>
  <c r="AE43" i="2"/>
  <c r="AA48" i="3" s="1"/>
  <c r="B16" i="3"/>
  <c r="L35" i="4" s="1"/>
  <c r="AI11" i="2"/>
  <c r="AE11" i="2"/>
  <c r="O530" i="4"/>
  <c r="C499" i="4"/>
  <c r="O469" i="4"/>
  <c r="C438" i="4"/>
  <c r="O408" i="4"/>
  <c r="O377" i="4"/>
  <c r="C347" i="4"/>
  <c r="C286" i="4"/>
  <c r="O255" i="4"/>
  <c r="C225" i="4"/>
  <c r="O194" i="4"/>
  <c r="C164" i="4"/>
  <c r="C103" i="4"/>
  <c r="O72" i="4"/>
  <c r="C42" i="4"/>
  <c r="O11" i="4"/>
  <c r="C530" i="4"/>
  <c r="O438" i="4"/>
  <c r="O347" i="4"/>
  <c r="O164" i="4"/>
  <c r="O103" i="4"/>
  <c r="C11" i="4"/>
  <c r="O499" i="4"/>
  <c r="C316" i="4"/>
  <c r="C255" i="4"/>
  <c r="O42" i="4"/>
  <c r="O534" i="4"/>
  <c r="C503" i="4"/>
  <c r="O473" i="4"/>
  <c r="C442" i="4"/>
  <c r="O412" i="4"/>
  <c r="O381" i="4"/>
  <c r="C351" i="4"/>
  <c r="C290" i="4"/>
  <c r="O259" i="4"/>
  <c r="C229" i="4"/>
  <c r="O198" i="4"/>
  <c r="C168" i="4"/>
  <c r="C107" i="4"/>
  <c r="O76" i="4"/>
  <c r="C46" i="4"/>
  <c r="O15" i="4"/>
  <c r="C534" i="4"/>
  <c r="O442" i="4"/>
  <c r="O168" i="4"/>
  <c r="O107" i="4"/>
  <c r="C15" i="4"/>
  <c r="O503" i="4"/>
  <c r="O351" i="4"/>
  <c r="C259" i="4"/>
  <c r="O46" i="4"/>
  <c r="AJ31" i="2"/>
  <c r="H97" i="2"/>
  <c r="X44" i="3"/>
  <c r="AD10" i="2"/>
  <c r="AI10" i="2"/>
  <c r="AJ14" i="2"/>
  <c r="AJ18" i="2"/>
  <c r="AJ22" i="2"/>
  <c r="AJ26" i="2"/>
  <c r="AG34" i="2"/>
  <c r="AC39" i="3" s="1"/>
  <c r="AG38" i="2"/>
  <c r="AC43" i="3" s="1"/>
  <c r="AG42" i="2"/>
  <c r="AC47" i="3" s="1"/>
  <c r="AG46" i="2"/>
  <c r="AC51" i="3" s="1"/>
  <c r="AA52" i="2"/>
  <c r="AA53" i="2"/>
  <c r="H74" i="2"/>
  <c r="X40" i="3"/>
  <c r="B43" i="3"/>
  <c r="X401" i="4" s="1"/>
  <c r="AC10" i="2"/>
  <c r="AH10" i="2"/>
  <c r="H75" i="2" s="1"/>
  <c r="AJ15" i="2"/>
  <c r="AJ19" i="2"/>
  <c r="AJ23" i="2"/>
  <c r="AD34" i="2"/>
  <c r="Z39" i="3" s="1"/>
  <c r="AF35" i="2"/>
  <c r="AB40" i="3" s="1"/>
  <c r="AD38" i="2"/>
  <c r="Z43" i="3" s="1"/>
  <c r="AF39" i="2"/>
  <c r="AB44" i="3" s="1"/>
  <c r="AD42" i="2"/>
  <c r="Z47" i="3" s="1"/>
  <c r="AF43" i="2"/>
  <c r="AB48" i="3" s="1"/>
  <c r="AD46" i="2"/>
  <c r="Z51" i="3" s="1"/>
  <c r="G112" i="2"/>
  <c r="G47" i="2" s="1"/>
  <c r="O112" i="2"/>
  <c r="O47" i="2" s="1"/>
  <c r="S112" i="2"/>
  <c r="S47" i="2" s="1"/>
  <c r="W112" i="2"/>
  <c r="W47" i="2" s="1"/>
  <c r="O56" i="2"/>
  <c r="W56" i="2"/>
  <c r="B39" i="3"/>
  <c r="X340" i="4" s="1"/>
  <c r="AG10" i="2"/>
  <c r="AD11" i="2"/>
  <c r="AJ16" i="2"/>
  <c r="AJ20" i="2"/>
  <c r="AJ24" i="2"/>
  <c r="AC34" i="2"/>
  <c r="Y39" i="3" s="1"/>
  <c r="AC35" i="2"/>
  <c r="Y40" i="3" s="1"/>
  <c r="AC38" i="2"/>
  <c r="Y43" i="3" s="1"/>
  <c r="AC39" i="2"/>
  <c r="Y44" i="3" s="1"/>
  <c r="AC42" i="2"/>
  <c r="Y47" i="3" s="1"/>
  <c r="AC43" i="2"/>
  <c r="Y48" i="3" s="1"/>
  <c r="AC46" i="2"/>
  <c r="Y51" i="3" s="1"/>
  <c r="F112" i="2"/>
  <c r="F47" i="2" s="1"/>
  <c r="N112" i="2"/>
  <c r="N47" i="2" s="1"/>
  <c r="V56" i="2"/>
  <c r="H101" i="2"/>
  <c r="H112" i="2"/>
  <c r="H47" i="2" s="1"/>
  <c r="X41" i="3"/>
  <c r="B51" i="3"/>
  <c r="X523" i="4" s="1"/>
  <c r="BH65" i="3"/>
  <c r="U535" i="4" s="1"/>
  <c r="X64" i="3"/>
  <c r="C133" i="4"/>
  <c r="C320" i="4"/>
  <c r="C377" i="4"/>
  <c r="C469" i="4"/>
  <c r="AD41" i="3"/>
  <c r="H99" i="2"/>
  <c r="AD45" i="3"/>
  <c r="H103" i="2"/>
  <c r="AD49" i="3"/>
  <c r="H107" i="2"/>
  <c r="Q521" i="4"/>
  <c r="E490" i="4"/>
  <c r="Q460" i="4"/>
  <c r="E429" i="4"/>
  <c r="E399" i="4"/>
  <c r="O532" i="4"/>
  <c r="C501" i="4"/>
  <c r="O471" i="4"/>
  <c r="C440" i="4"/>
  <c r="O410" i="4"/>
  <c r="O379" i="4"/>
  <c r="C288" i="4"/>
  <c r="O257" i="4"/>
  <c r="C227" i="4"/>
  <c r="O196" i="4"/>
  <c r="C166" i="4"/>
  <c r="C105" i="4"/>
  <c r="O74" i="4"/>
  <c r="C44" i="4"/>
  <c r="C13" i="4"/>
  <c r="O531" i="4"/>
  <c r="C500" i="4"/>
  <c r="O470" i="4"/>
  <c r="C439" i="4"/>
  <c r="O409" i="4"/>
  <c r="O378" i="4"/>
  <c r="O348" i="4"/>
  <c r="O317" i="4"/>
  <c r="C287" i="4"/>
  <c r="O256" i="4"/>
  <c r="C226" i="4"/>
  <c r="O195" i="4"/>
  <c r="C165" i="4"/>
  <c r="C104" i="4"/>
  <c r="O73" i="4"/>
  <c r="C43" i="4"/>
  <c r="X61" i="3"/>
  <c r="AC33" i="2"/>
  <c r="Y38" i="3" s="1"/>
  <c r="AG33" i="2"/>
  <c r="AC38" i="3" s="1"/>
  <c r="AC37" i="2"/>
  <c r="Y42" i="3" s="1"/>
  <c r="AG37" i="2"/>
  <c r="AC42" i="3" s="1"/>
  <c r="AC41" i="2"/>
  <c r="Y46" i="3" s="1"/>
  <c r="AG41" i="2"/>
  <c r="AC46" i="3" s="1"/>
  <c r="AC45" i="2"/>
  <c r="Y50" i="3" s="1"/>
  <c r="AG45" i="2"/>
  <c r="AC50" i="3" s="1"/>
  <c r="AA48" i="2"/>
  <c r="U56" i="2"/>
  <c r="B38" i="3"/>
  <c r="O13" i="4"/>
  <c r="C74" i="4"/>
  <c r="O135" i="4"/>
  <c r="O227" i="4"/>
  <c r="C318" i="4"/>
  <c r="O349" i="4"/>
  <c r="C379" i="4"/>
  <c r="C471" i="4"/>
  <c r="AC9" i="2"/>
  <c r="AG9" i="2"/>
  <c r="AC32" i="2"/>
  <c r="Y37" i="3" s="1"/>
  <c r="AB33" i="2"/>
  <c r="AF33" i="2"/>
  <c r="AB38" i="3" s="1"/>
  <c r="AC36" i="2"/>
  <c r="Y41" i="3" s="1"/>
  <c r="AG36" i="2"/>
  <c r="AC41" i="3" s="1"/>
  <c r="AB37" i="2"/>
  <c r="AF37" i="2"/>
  <c r="AB42" i="3" s="1"/>
  <c r="AJ37" i="2"/>
  <c r="AF42" i="3" s="1"/>
  <c r="AC40" i="2"/>
  <c r="Y45" i="3" s="1"/>
  <c r="AG40" i="2"/>
  <c r="AC45" i="3" s="1"/>
  <c r="AB41" i="2"/>
  <c r="AF41" i="2"/>
  <c r="AB46" i="3" s="1"/>
  <c r="AJ41" i="2"/>
  <c r="AF46" i="3" s="1"/>
  <c r="AC44" i="2"/>
  <c r="Y49" i="3" s="1"/>
  <c r="AG44" i="2"/>
  <c r="AC49" i="3" s="1"/>
  <c r="AB45" i="2"/>
  <c r="AF45" i="2"/>
  <c r="AB50" i="3" s="1"/>
  <c r="AJ45" i="2"/>
  <c r="AF50" i="3" s="1"/>
  <c r="AD37" i="3"/>
  <c r="X62" i="3"/>
  <c r="O12" i="4"/>
  <c r="O43" i="4"/>
  <c r="C135" i="4"/>
  <c r="C196" i="4"/>
  <c r="C256" i="4"/>
  <c r="O288" i="4"/>
  <c r="C349" i="4"/>
  <c r="C410" i="4"/>
  <c r="Q490" i="4"/>
  <c r="O500" i="4"/>
  <c r="C45" i="4"/>
  <c r="O75" i="4"/>
  <c r="C106" i="4"/>
  <c r="C167" i="4"/>
  <c r="O197" i="4"/>
  <c r="C228" i="4"/>
  <c r="O258" i="4"/>
  <c r="C289" i="4"/>
  <c r="C319" i="4"/>
  <c r="O380" i="4"/>
  <c r="O411" i="4"/>
  <c r="H430" i="4"/>
  <c r="C441" i="4"/>
  <c r="O472" i="4"/>
  <c r="C502" i="4"/>
  <c r="AC47" i="2" l="1"/>
  <c r="AM39" i="2"/>
  <c r="AI66" i="2"/>
  <c r="AM32" i="2"/>
  <c r="H104" i="2"/>
  <c r="AD46" i="3"/>
  <c r="AD47" i="2"/>
  <c r="AE47" i="2"/>
  <c r="H96" i="2"/>
  <c r="AD38" i="3"/>
  <c r="H100" i="2"/>
  <c r="AD42" i="3"/>
  <c r="AD50" i="3"/>
  <c r="H108" i="2"/>
  <c r="AM41" i="2"/>
  <c r="X46" i="3"/>
  <c r="AI37" i="3"/>
  <c r="AA32" i="2"/>
  <c r="W37" i="3" s="1"/>
  <c r="X51" i="3"/>
  <c r="AM46" i="2"/>
  <c r="AI44" i="3"/>
  <c r="AA39" i="2"/>
  <c r="W44" i="3" s="1"/>
  <c r="AM45" i="2"/>
  <c r="X50" i="3"/>
  <c r="H98" i="2"/>
  <c r="AD40" i="3"/>
  <c r="X39" i="3"/>
  <c r="AM34" i="2"/>
  <c r="AB75" i="2"/>
  <c r="H102" i="2"/>
  <c r="AB74" i="2" s="1"/>
  <c r="AI64" i="2" s="1"/>
  <c r="AD44" i="3"/>
  <c r="X43" i="3"/>
  <c r="AM38" i="2"/>
  <c r="AM37" i="2"/>
  <c r="X42" i="3"/>
  <c r="AM33" i="2"/>
  <c r="X38" i="3"/>
  <c r="H106" i="2"/>
  <c r="AD48" i="3"/>
  <c r="X47" i="3"/>
  <c r="AM42" i="2"/>
  <c r="AM9" i="2"/>
  <c r="AA9" i="2" s="1"/>
  <c r="AM11" i="2"/>
  <c r="AA11" i="2" s="1"/>
  <c r="AG47" i="2"/>
  <c r="AG79" i="2"/>
  <c r="AM43" i="2"/>
  <c r="AJ11" i="2"/>
  <c r="AJ9" i="2"/>
  <c r="AM44" i="2"/>
  <c r="AM40" i="2"/>
  <c r="AB47" i="2"/>
  <c r="AG78" i="2" s="1"/>
  <c r="AF47" i="2"/>
  <c r="AM35" i="2"/>
  <c r="AM36" i="2"/>
  <c r="AM10" i="2"/>
  <c r="AA10" i="2" s="1"/>
  <c r="AI65" i="2" l="1"/>
  <c r="AI63" i="2" s="1"/>
  <c r="AI40" i="3"/>
  <c r="AA35" i="2"/>
  <c r="W40" i="3" s="1"/>
  <c r="AI49" i="3"/>
  <c r="AA44" i="2"/>
  <c r="W49" i="3" s="1"/>
  <c r="AA42" i="2"/>
  <c r="W47" i="3" s="1"/>
  <c r="AI47" i="3"/>
  <c r="AA38" i="2"/>
  <c r="W43" i="3" s="1"/>
  <c r="AI43" i="3"/>
  <c r="AI50" i="3"/>
  <c r="AA45" i="2"/>
  <c r="W50" i="3" s="1"/>
  <c r="AA41" i="2"/>
  <c r="W46" i="3" s="1"/>
  <c r="AI46" i="3"/>
  <c r="AI41" i="3"/>
  <c r="AA36" i="2"/>
  <c r="W41" i="3" s="1"/>
  <c r="AI45" i="3"/>
  <c r="AA40" i="2"/>
  <c r="W45" i="3" s="1"/>
  <c r="AI48" i="3"/>
  <c r="AA43" i="2"/>
  <c r="W48" i="3" s="1"/>
  <c r="AH59" i="2"/>
  <c r="AA37" i="2"/>
  <c r="W42" i="3" s="1"/>
  <c r="AI42" i="3"/>
  <c r="AA34" i="2"/>
  <c r="W39" i="3" s="1"/>
  <c r="AI39" i="3"/>
  <c r="AA46" i="2"/>
  <c r="W51" i="3" s="1"/>
  <c r="AI51" i="3"/>
  <c r="AI38" i="3"/>
  <c r="AA33" i="2"/>
  <c r="W38" i="3" s="1"/>
  <c r="E66" i="2" l="1"/>
  <c r="D66" i="2" s="1"/>
  <c r="E69" i="2"/>
  <c r="D69" i="2" s="1"/>
  <c r="E67" i="2"/>
  <c r="D67" i="2" s="1"/>
  <c r="E68" i="2"/>
  <c r="D68" i="2" s="1"/>
</calcChain>
</file>

<file path=xl/sharedStrings.xml><?xml version="1.0" encoding="utf-8"?>
<sst xmlns="http://schemas.openxmlformats.org/spreadsheetml/2006/main" count="564" uniqueCount="164">
  <si>
    <t>© 2009 Artur Antczak</t>
  </si>
  <si>
    <t>Artur</t>
  </si>
  <si>
    <t>Antczak</t>
  </si>
  <si>
    <t>ZESTAWIENIE OCEN SEMESTRALNYCH</t>
  </si>
  <si>
    <t>"Programik" ten powstał z myślą o ułatwieniu pracy wychowawcy klasy przed zbliżają-cym się końcem semestru.</t>
  </si>
  <si>
    <t>Potrafi obliczyć m. in. średnie całej klasy, uczniów oraz przedmiotów. Podaje ogólną liczbę ocen, a także z podziałem na uczniów i przedmioty. Wyszukuje uczniów z naj-wyższą oraz najniższą średnią w klasie (UWAGA! - w przypadku większej liczby uczniów z taką samą średnią zwraca błąd, podając pierwsze nazwisko z listy uczniów - błąd zostanie prawdopodobnie usunięty w kolejnej wersji). Poza tym przygotowuje wydruki ocen każdego zapisanego ucznia (przydatne na zebrania z rodzicami).</t>
  </si>
  <si>
    <t>Aby zdobyć w/w dane, wystarczy w komórki wypełnione kolorem:</t>
  </si>
  <si>
    <r>
      <t>wprowadzić: nazwisko oraz imię ucznia, oceny z zachowania oraz  oceny przedmiotowe według podanego niżej wzoru (</t>
    </r>
    <r>
      <rPr>
        <b/>
        <sz val="10"/>
        <rFont val="Arial"/>
      </rPr>
      <t>wymóg konieczny, aby oceny zostały zliczone)</t>
    </r>
    <r>
      <rPr>
        <sz val="10"/>
        <rFont val="Arial"/>
      </rPr>
      <t>:</t>
    </r>
  </si>
  <si>
    <t>OCENY Z ZACHOWANIA</t>
  </si>
  <si>
    <t>wzorowa</t>
  </si>
  <si>
    <t>wz</t>
  </si>
  <si>
    <t>bardzo dobra</t>
  </si>
  <si>
    <t>bdb</t>
  </si>
  <si>
    <t>dobra</t>
  </si>
  <si>
    <t>db</t>
  </si>
  <si>
    <t>poprawna</t>
  </si>
  <si>
    <t>pop</t>
  </si>
  <si>
    <t>nieodpowiednia</t>
  </si>
  <si>
    <t>ndp</t>
  </si>
  <si>
    <t>naganna</t>
  </si>
  <si>
    <t>ng</t>
  </si>
  <si>
    <t>OCENY PRZEDMIOTOWE</t>
  </si>
  <si>
    <t>celująca</t>
  </si>
  <si>
    <t>dostateczna</t>
  </si>
  <si>
    <t>dopuszczająca</t>
  </si>
  <si>
    <t>niedostateczna</t>
  </si>
  <si>
    <r>
      <t>W przypadku ucznia zwolnionego należy wprowadzić znak "</t>
    </r>
    <r>
      <rPr>
        <b/>
        <sz val="10"/>
        <rFont val="Arial"/>
      </rPr>
      <t>z</t>
    </r>
    <r>
      <rPr>
        <sz val="10"/>
        <rFont val="Arial"/>
      </rPr>
      <t>", natomiast nieklasyfiko-wanego - znak "</t>
    </r>
    <r>
      <rPr>
        <b/>
        <sz val="10"/>
        <rFont val="Arial"/>
      </rPr>
      <t>n</t>
    </r>
    <r>
      <rPr>
        <sz val="10"/>
        <rFont val="Arial"/>
      </rPr>
      <t>".</t>
    </r>
  </si>
  <si>
    <t>Konstruktywne uwagi na temat "programiku" mile widziane.</t>
  </si>
  <si>
    <t>Wszystkim Belfrom życzę przyjemnej pracy z moimi "wypocinami". :)</t>
  </si>
  <si>
    <t xml:space="preserve"> PRZEWIDYWANE OCENY ROCZNE</t>
  </si>
  <si>
    <t>KLASA:</t>
  </si>
  <si>
    <t>VIII B</t>
  </si>
  <si>
    <t>ROK SZKOLNY:</t>
  </si>
  <si>
    <t>2019/20</t>
  </si>
  <si>
    <t>SEMESTR:</t>
  </si>
  <si>
    <t>drugi</t>
  </si>
  <si>
    <t xml:space="preserve">   </t>
  </si>
  <si>
    <t>numer kolejny</t>
  </si>
  <si>
    <t>średnia ucznia</t>
  </si>
  <si>
    <t>nazwisko i imię ucznia</t>
  </si>
  <si>
    <t>Zachowanie</t>
  </si>
  <si>
    <t>nazwa przedmiotu</t>
  </si>
  <si>
    <t>liczba ocen</t>
  </si>
  <si>
    <t>nieklasyfikowanych</t>
  </si>
  <si>
    <t>zwolnionych</t>
  </si>
  <si>
    <r>
      <t>Σ</t>
    </r>
    <r>
      <rPr>
        <sz val="8"/>
        <rFont val="Arial"/>
      </rPr>
      <t xml:space="preserve"> ocen (bez </t>
    </r>
    <r>
      <rPr>
        <b/>
        <sz val="8"/>
        <rFont val="Arial"/>
      </rPr>
      <t>n</t>
    </r>
    <r>
      <rPr>
        <sz val="8"/>
        <rFont val="Arial"/>
      </rPr>
      <t xml:space="preserve"> i </t>
    </r>
    <r>
      <rPr>
        <b/>
        <sz val="8"/>
        <rFont val="Arial"/>
      </rPr>
      <t>zw</t>
    </r>
    <r>
      <rPr>
        <sz val="8"/>
        <rFont val="Arial"/>
      </rPr>
      <t>)</t>
    </r>
  </si>
  <si>
    <t>Religia</t>
  </si>
  <si>
    <t>Język polski</t>
  </si>
  <si>
    <t>Język angielski</t>
  </si>
  <si>
    <t xml:space="preserve">Język niemiecki </t>
  </si>
  <si>
    <t>Eduk. dla bezp.</t>
  </si>
  <si>
    <t>Wiedza o społeczeństwie</t>
  </si>
  <si>
    <t>Historia</t>
  </si>
  <si>
    <t>Geografia</t>
  </si>
  <si>
    <t>Biologia</t>
  </si>
  <si>
    <t>Chemia</t>
  </si>
  <si>
    <t>Fizyka</t>
  </si>
  <si>
    <t>Matematyka</t>
  </si>
  <si>
    <t>Informatyka</t>
  </si>
  <si>
    <t>wych-fiz</t>
  </si>
  <si>
    <t>muzyka</t>
  </si>
  <si>
    <t>plastyka</t>
  </si>
  <si>
    <t>przyroda</t>
  </si>
  <si>
    <t>technika</t>
  </si>
  <si>
    <t>celujących</t>
  </si>
  <si>
    <t>bardzo dobrych</t>
  </si>
  <si>
    <t>dobrych</t>
  </si>
  <si>
    <t>dostatecznych</t>
  </si>
  <si>
    <t>dopuszczających</t>
  </si>
  <si>
    <t>niedostatecznych</t>
  </si>
  <si>
    <t>Σ ocen (bez n i zw)</t>
  </si>
  <si>
    <t>Brzeski Michał</t>
  </si>
  <si>
    <t>Górka Maciej</t>
  </si>
  <si>
    <t>Jeziorska Małgorzata</t>
  </si>
  <si>
    <t>Kopacz Laura</t>
  </si>
  <si>
    <t>Kulig Julia</t>
  </si>
  <si>
    <t>Łękawska Gabriela</t>
  </si>
  <si>
    <t>Łękawska Zuzanna</t>
  </si>
  <si>
    <t>Nosek Wiktoria</t>
  </si>
  <si>
    <t>Papież Julia</t>
  </si>
  <si>
    <t xml:space="preserve">Pawlik Kamil </t>
  </si>
  <si>
    <t>Pawlik Katarzyna</t>
  </si>
  <si>
    <t>Pawlik Patryk</t>
  </si>
  <si>
    <t>Plata Nadia</t>
  </si>
  <si>
    <t>Podgórska Amelia</t>
  </si>
  <si>
    <t>Podgórski Filip</t>
  </si>
  <si>
    <t>Pruchnik Aleksandra</t>
  </si>
  <si>
    <t>Radziejewski Jakub</t>
  </si>
  <si>
    <t>Rams Wiktor</t>
  </si>
  <si>
    <t>Rapacz Magdalena</t>
  </si>
  <si>
    <t>Tomasiak Bartosz</t>
  </si>
  <si>
    <t>Tomasiak Kajetan</t>
  </si>
  <si>
    <t>Tomasiak Natalia</t>
  </si>
  <si>
    <t>Wajnbrener Dorota</t>
  </si>
  <si>
    <t>średnia przedmiotu</t>
  </si>
  <si>
    <t>nieodstatecznych</t>
  </si>
  <si>
    <t>suma ocen (bez nieklas. i zwolnionych)</t>
  </si>
  <si>
    <t>UCZNIOWIE Z NAJWYŻSZĄ ŚREDNIĄ:</t>
  </si>
  <si>
    <t>LICZBA OCEN Z ZACHOWANIA:</t>
  </si>
  <si>
    <t>ŚREDNIA KLASY</t>
  </si>
  <si>
    <t>- wzorowych</t>
  </si>
  <si>
    <t>- bardzo dobrych</t>
  </si>
  <si>
    <t>LICZBA UCZNIÓW:</t>
  </si>
  <si>
    <t>- dobrych</t>
  </si>
  <si>
    <t>W TYM:</t>
  </si>
  <si>
    <t>- poprawnych</t>
  </si>
  <si>
    <t>- bez ocen ndst</t>
  </si>
  <si>
    <t>- nieodpowiednich</t>
  </si>
  <si>
    <t>- z 1-2 ocenami ndst</t>
  </si>
  <si>
    <t>UCZNIOWIE Z NAJNIŻSZĄ ŚREDNIĄ:</t>
  </si>
  <si>
    <t>- nagannych</t>
  </si>
  <si>
    <t>- z 3 i więcej ocenami ndst</t>
  </si>
  <si>
    <t>1.</t>
  </si>
  <si>
    <t>Σ</t>
  </si>
  <si>
    <t>- nieklasyfikowanych</t>
  </si>
  <si>
    <t>2.</t>
  </si>
  <si>
    <t>3.</t>
  </si>
  <si>
    <t>4.</t>
  </si>
  <si>
    <t>liczba osób z ndst w zależności od nieklasyfik.</t>
  </si>
  <si>
    <t>zliczone z 1-2 ocenami ndst</t>
  </si>
  <si>
    <t>suma ocen poziom</t>
  </si>
  <si>
    <t>suma ocen pion</t>
  </si>
  <si>
    <t>suma ocen (bez "n" i "z")</t>
  </si>
  <si>
    <t>INFORMACJA DLA RODZICÓW</t>
  </si>
  <si>
    <t>PRZEWIDYWANE OCENY ROCZNE</t>
  </si>
  <si>
    <t>SEMESTR</t>
  </si>
  <si>
    <t>WYCHOWAWCA:</t>
  </si>
  <si>
    <t>mgr Iwona Bodziony</t>
  </si>
  <si>
    <t>DATA:</t>
  </si>
  <si>
    <t>08.06.2020 r.</t>
  </si>
  <si>
    <t>nazwisko i imię</t>
  </si>
  <si>
    <t>liczba opuszcz. godzin</t>
  </si>
  <si>
    <t>liczba spóźnień</t>
  </si>
  <si>
    <t>Język niemiecki</t>
  </si>
  <si>
    <t>Edukacja dla bezpiecz.</t>
  </si>
  <si>
    <t>Wychowanie fizyczne</t>
  </si>
  <si>
    <t>uspr.</t>
  </si>
  <si>
    <t>nieuspr.</t>
  </si>
  <si>
    <t>Rapacz Magdalena(</t>
  </si>
  <si>
    <t>zachowanie</t>
  </si>
  <si>
    <t>usp</t>
  </si>
  <si>
    <t>nieusp</t>
  </si>
  <si>
    <t>spóźn</t>
  </si>
  <si>
    <t>(</t>
  </si>
  <si>
    <t>)</t>
  </si>
  <si>
    <t>wych. klasy:</t>
  </si>
  <si>
    <t>08.6.2020r.</t>
  </si>
  <si>
    <t>08.06.2020r.</t>
  </si>
  <si>
    <t>dostateczny</t>
  </si>
  <si>
    <t>dobry</t>
  </si>
  <si>
    <t>bardzo dobry</t>
  </si>
  <si>
    <t>celujący</t>
  </si>
  <si>
    <t>Wiedza i społeczeństwie</t>
  </si>
  <si>
    <t>bardzo dobre</t>
  </si>
  <si>
    <t xml:space="preserve">Laura </t>
  </si>
  <si>
    <t>Kopacz</t>
  </si>
  <si>
    <t>klasa</t>
  </si>
  <si>
    <t>godziny opuszczone:</t>
  </si>
  <si>
    <t>–</t>
  </si>
  <si>
    <t>usprawiedliwione</t>
  </si>
  <si>
    <t>nieusprawiedliwione</t>
  </si>
  <si>
    <t>spóźnienia</t>
  </si>
  <si>
    <t>Oceny</t>
  </si>
  <si>
    <t>ROCZNE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</si>
</sst>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rgb="FF000000"/>
      <name val="Arial"/>
    </font>
    <font>
      <sz val="10"/>
      <color rgb="FFFFFFFF"/>
      <name val="Arial"/>
    </font>
    <font>
      <sz val="8"/>
      <color rgb="FFFFFFFF"/>
      <name val="Arial"/>
    </font>
    <font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sz val="8"/>
      <color rgb="FF000000"/>
      <name val="Arial"/>
    </font>
    <font>
      <sz val="8"/>
      <color rgb="FFCCFFCC"/>
      <name val="Arial"/>
    </font>
    <font>
      <sz val="11"/>
      <color rgb="FF000000"/>
      <name val="Calibri"/>
    </font>
    <font>
      <sz val="9"/>
      <color rgb="FF000000"/>
      <name val="Arial"/>
    </font>
    <font>
      <sz val="11"/>
      <color theme="1"/>
      <name val="Arial"/>
    </font>
    <font>
      <sz val="10"/>
      <color rgb="FF000000"/>
      <name val="Calibri"/>
    </font>
    <font>
      <b/>
      <sz val="8"/>
      <color rgb="FFFF0000"/>
      <name val="Arial"/>
    </font>
    <font>
      <b/>
      <sz val="10"/>
      <color rgb="FF000000"/>
      <name val="Arial"/>
    </font>
    <font>
      <sz val="10"/>
      <color theme="1"/>
      <name val="Calibri"/>
    </font>
    <font>
      <b/>
      <sz val="10"/>
      <name val="Arial"/>
    </font>
    <font>
      <sz val="8"/>
      <name val="Arial"/>
    </font>
    <font>
      <b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</fills>
  <borders count="1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/>
      <diagonal/>
    </border>
  </borders>
  <cellStyleXfs count="1">
    <xf numFmtId="0" fontId="0" fillId="0" borderId="0"/>
  </cellStyleXfs>
  <cellXfs count="29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right" vertical="center"/>
    </xf>
    <xf numFmtId="0" fontId="3" fillId="3" borderId="1" xfId="0" applyFont="1" applyFill="1" applyBorder="1"/>
    <xf numFmtId="0" fontId="6" fillId="3" borderId="1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6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8" fillId="3" borderId="1" xfId="0" applyFont="1" applyFill="1" applyBorder="1" applyAlignment="1">
      <alignment horizontal="right"/>
    </xf>
    <xf numFmtId="0" fontId="6" fillId="2" borderId="1" xfId="0" applyFont="1" applyFill="1" applyBorder="1"/>
    <xf numFmtId="0" fontId="6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 shrinkToFit="1"/>
    </xf>
    <xf numFmtId="0" fontId="0" fillId="0" borderId="0" xfId="0" applyFont="1" applyAlignment="1">
      <alignment horizontal="center" textRotation="90"/>
    </xf>
    <xf numFmtId="49" fontId="9" fillId="4" borderId="4" xfId="0" applyNumberFormat="1" applyFont="1" applyFill="1" applyBorder="1" applyAlignment="1">
      <alignment horizontal="center" textRotation="90" shrinkToFit="1"/>
    </xf>
    <xf numFmtId="49" fontId="6" fillId="4" borderId="4" xfId="0" applyNumberFormat="1" applyFont="1" applyFill="1" applyBorder="1" applyAlignment="1">
      <alignment horizontal="center" textRotation="90" shrinkToFit="1"/>
    </xf>
    <xf numFmtId="0" fontId="6" fillId="3" borderId="19" xfId="0" applyFont="1" applyFill="1" applyBorder="1" applyAlignment="1">
      <alignment horizontal="center" textRotation="90"/>
    </xf>
    <xf numFmtId="0" fontId="6" fillId="3" borderId="4" xfId="0" applyFont="1" applyFill="1" applyBorder="1" applyAlignment="1">
      <alignment horizontal="center" textRotation="90"/>
    </xf>
    <xf numFmtId="0" fontId="6" fillId="3" borderId="17" xfId="0" applyFont="1" applyFill="1" applyBorder="1" applyAlignment="1">
      <alignment horizontal="center" textRotation="90"/>
    </xf>
    <xf numFmtId="0" fontId="6" fillId="0" borderId="0" xfId="0" applyFont="1" applyAlignment="1">
      <alignment textRotation="90"/>
    </xf>
    <xf numFmtId="0" fontId="6" fillId="0" borderId="24" xfId="0" applyFont="1" applyBorder="1" applyAlignment="1">
      <alignment horizontal="right" vertical="center"/>
    </xf>
    <xf numFmtId="2" fontId="10" fillId="4" borderId="25" xfId="0" applyNumberFormat="1" applyFont="1" applyFill="1" applyBorder="1" applyAlignment="1">
      <alignment horizontal="center" vertical="center"/>
    </xf>
    <xf numFmtId="0" fontId="8" fillId="0" borderId="0" xfId="0" applyFont="1"/>
    <xf numFmtId="49" fontId="9" fillId="4" borderId="2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27" xfId="0" applyFont="1" applyBorder="1" applyAlignment="1">
      <alignment vertical="top"/>
    </xf>
    <xf numFmtId="0" fontId="3" fillId="0" borderId="0" xfId="0" applyFont="1"/>
    <xf numFmtId="0" fontId="0" fillId="0" borderId="0" xfId="0" applyFont="1" applyAlignment="1"/>
    <xf numFmtId="0" fontId="14" fillId="0" borderId="0" xfId="0" applyFont="1" applyAlignment="1"/>
    <xf numFmtId="0" fontId="0" fillId="0" borderId="0" xfId="0" applyFont="1"/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2" fontId="7" fillId="3" borderId="28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2" fontId="10" fillId="4" borderId="32" xfId="0" applyNumberFormat="1" applyFont="1" applyFill="1" applyBorder="1" applyAlignment="1">
      <alignment horizontal="center" vertical="center"/>
    </xf>
    <xf numFmtId="49" fontId="9" fillId="4" borderId="31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right"/>
    </xf>
    <xf numFmtId="0" fontId="9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2" fontId="7" fillId="3" borderId="33" xfId="0" applyNumberFormat="1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2" fontId="15" fillId="3" borderId="33" xfId="0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right" vertical="center"/>
    </xf>
    <xf numFmtId="2" fontId="10" fillId="4" borderId="37" xfId="0" applyNumberFormat="1" applyFont="1" applyFill="1" applyBorder="1" applyAlignment="1">
      <alignment horizontal="center" vertical="center"/>
    </xf>
    <xf numFmtId="49" fontId="9" fillId="4" borderId="5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2" fontId="7" fillId="3" borderId="38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2" fontId="10" fillId="4" borderId="17" xfId="0" applyNumberFormat="1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2" fontId="7" fillId="3" borderId="41" xfId="0" applyNumberFormat="1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2" fontId="15" fillId="3" borderId="41" xfId="0" applyNumberFormat="1" applyFont="1" applyFill="1" applyBorder="1" applyAlignment="1">
      <alignment horizontal="center" vertical="center"/>
    </xf>
    <xf numFmtId="49" fontId="7" fillId="4" borderId="34" xfId="0" applyNumberFormat="1" applyFont="1" applyFill="1" applyBorder="1" applyAlignment="1">
      <alignment vertical="center" shrinkToFit="1"/>
    </xf>
    <xf numFmtId="49" fontId="6" fillId="4" borderId="31" xfId="0" applyNumberFormat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vertical="center" shrinkToFit="1"/>
    </xf>
    <xf numFmtId="0" fontId="6" fillId="0" borderId="14" xfId="0" applyFont="1" applyBorder="1" applyAlignment="1">
      <alignment horizontal="right" vertical="center"/>
    </xf>
    <xf numFmtId="2" fontId="10" fillId="4" borderId="43" xfId="0" applyNumberFormat="1" applyFont="1" applyFill="1" applyBorder="1" applyAlignment="1">
      <alignment horizontal="center" vertical="center"/>
    </xf>
    <xf numFmtId="49" fontId="6" fillId="4" borderId="44" xfId="0" applyNumberFormat="1" applyFont="1" applyFill="1" applyBorder="1" applyAlignment="1">
      <alignment vertical="center" shrinkToFit="1"/>
    </xf>
    <xf numFmtId="49" fontId="6" fillId="4" borderId="45" xfId="0" applyNumberFormat="1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2" fontId="7" fillId="3" borderId="46" xfId="0" applyNumberFormat="1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right" vertical="center"/>
    </xf>
    <xf numFmtId="2" fontId="10" fillId="4" borderId="49" xfId="0" applyNumberFormat="1" applyFont="1" applyFill="1" applyBorder="1" applyAlignment="1">
      <alignment horizontal="center" vertical="center"/>
    </xf>
    <xf numFmtId="49" fontId="6" fillId="4" borderId="50" xfId="0" applyNumberFormat="1" applyFont="1" applyFill="1" applyBorder="1" applyAlignment="1">
      <alignment vertical="center" shrinkToFit="1"/>
    </xf>
    <xf numFmtId="49" fontId="6" fillId="4" borderId="48" xfId="0" applyNumberFormat="1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2" fontId="7" fillId="3" borderId="51" xfId="0" applyNumberFormat="1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right" vertical="center"/>
    </xf>
    <xf numFmtId="2" fontId="10" fillId="4" borderId="54" xfId="0" applyNumberFormat="1" applyFont="1" applyFill="1" applyBorder="1" applyAlignment="1">
      <alignment horizontal="center" vertical="center"/>
    </xf>
    <xf numFmtId="49" fontId="6" fillId="4" borderId="55" xfId="0" applyNumberFormat="1" applyFont="1" applyFill="1" applyBorder="1" applyAlignment="1">
      <alignment horizontal="left" vertical="center" shrinkToFit="1"/>
    </xf>
    <xf numFmtId="49" fontId="6" fillId="4" borderId="56" xfId="0" applyNumberFormat="1" applyFont="1" applyFill="1" applyBorder="1" applyAlignment="1">
      <alignment horizontal="center" vertical="center"/>
    </xf>
    <xf numFmtId="0" fontId="6" fillId="4" borderId="56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center" vertical="center"/>
    </xf>
    <xf numFmtId="2" fontId="7" fillId="3" borderId="57" xfId="0" applyNumberFormat="1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49" fontId="6" fillId="4" borderId="34" xfId="0" applyNumberFormat="1" applyFont="1" applyFill="1" applyBorder="1" applyAlignment="1">
      <alignment horizontal="left" vertical="center" shrinkToFit="1"/>
    </xf>
    <xf numFmtId="49" fontId="6" fillId="4" borderId="44" xfId="0" applyNumberFormat="1" applyFont="1" applyFill="1" applyBorder="1" applyAlignment="1">
      <alignment horizontal="left" vertical="center" shrinkToFit="1"/>
    </xf>
    <xf numFmtId="49" fontId="6" fillId="4" borderId="59" xfId="0" applyNumberFormat="1" applyFont="1" applyFill="1" applyBorder="1" applyAlignment="1">
      <alignment horizontal="center" vertical="center"/>
    </xf>
    <xf numFmtId="2" fontId="7" fillId="3" borderId="63" xfId="0" applyNumberFormat="1" applyFont="1" applyFill="1" applyBorder="1" applyAlignment="1">
      <alignment horizontal="center" vertical="top" textRotation="90"/>
    </xf>
    <xf numFmtId="2" fontId="7" fillId="3" borderId="64" xfId="0" applyNumberFormat="1" applyFont="1" applyFill="1" applyBorder="1" applyAlignment="1">
      <alignment horizontal="center" vertical="top" textRotation="90"/>
    </xf>
    <xf numFmtId="0" fontId="6" fillId="3" borderId="65" xfId="0" applyFont="1" applyFill="1" applyBorder="1"/>
    <xf numFmtId="0" fontId="7" fillId="3" borderId="66" xfId="0" applyFont="1" applyFill="1" applyBorder="1" applyAlignment="1">
      <alignment horizontal="center" vertical="center"/>
    </xf>
    <xf numFmtId="0" fontId="6" fillId="3" borderId="37" xfId="0" applyFont="1" applyFill="1" applyBorder="1"/>
    <xf numFmtId="0" fontId="7" fillId="3" borderId="70" xfId="0" applyFont="1" applyFill="1" applyBorder="1" applyAlignment="1">
      <alignment horizontal="right" vertical="center"/>
    </xf>
    <xf numFmtId="0" fontId="6" fillId="3" borderId="74" xfId="0" applyFont="1" applyFill="1" applyBorder="1"/>
    <xf numFmtId="0" fontId="6" fillId="3" borderId="27" xfId="0" applyFont="1" applyFill="1" applyBorder="1" applyAlignment="1">
      <alignment horizontal="center" vertical="center"/>
    </xf>
    <xf numFmtId="0" fontId="6" fillId="3" borderId="7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6" fillId="3" borderId="17" xfId="0" applyFont="1" applyFill="1" applyBorder="1"/>
    <xf numFmtId="0" fontId="6" fillId="3" borderId="8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2" fontId="7" fillId="3" borderId="1" xfId="0" applyNumberFormat="1" applyFont="1" applyFill="1" applyBorder="1" applyAlignment="1">
      <alignment vertical="center"/>
    </xf>
    <xf numFmtId="0" fontId="7" fillId="3" borderId="89" xfId="0" applyFont="1" applyFill="1" applyBorder="1" applyAlignment="1">
      <alignment horizontal="right" vertical="center"/>
    </xf>
    <xf numFmtId="0" fontId="7" fillId="3" borderId="90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center"/>
    </xf>
    <xf numFmtId="0" fontId="17" fillId="0" borderId="0" xfId="0" applyFont="1"/>
    <xf numFmtId="0" fontId="3" fillId="0" borderId="0" xfId="0" applyFont="1" applyAlignment="1">
      <alignment horizontal="left" vertical="center"/>
    </xf>
    <xf numFmtId="0" fontId="6" fillId="3" borderId="4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left" vertical="center" textRotation="90"/>
    </xf>
    <xf numFmtId="49" fontId="3" fillId="0" borderId="0" xfId="0" applyNumberFormat="1" applyFont="1" applyAlignment="1">
      <alignment horizontal="left" vertical="center" textRotation="90"/>
    </xf>
    <xf numFmtId="0" fontId="6" fillId="3" borderId="98" xfId="0" applyFont="1" applyFill="1" applyBorder="1" applyAlignment="1">
      <alignment horizontal="right" vertical="center"/>
    </xf>
    <xf numFmtId="0" fontId="6" fillId="3" borderId="99" xfId="0" applyFont="1" applyFill="1" applyBorder="1"/>
    <xf numFmtId="49" fontId="7" fillId="3" borderId="100" xfId="0" applyNumberFormat="1" applyFont="1" applyFill="1" applyBorder="1" applyAlignment="1">
      <alignment horizontal="left" vertical="center" shrinkToFit="1"/>
    </xf>
    <xf numFmtId="0" fontId="6" fillId="4" borderId="98" xfId="0" applyFont="1" applyFill="1" applyBorder="1" applyAlignment="1">
      <alignment horizontal="center" vertical="center"/>
    </xf>
    <xf numFmtId="0" fontId="6" fillId="4" borderId="99" xfId="0" applyFont="1" applyFill="1" applyBorder="1" applyAlignment="1">
      <alignment horizontal="center" vertical="center"/>
    </xf>
    <xf numFmtId="49" fontId="9" fillId="3" borderId="101" xfId="0" applyNumberFormat="1" applyFont="1" applyFill="1" applyBorder="1" applyAlignment="1">
      <alignment horizontal="center" vertical="center"/>
    </xf>
    <xf numFmtId="0" fontId="6" fillId="3" borderId="98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right" vertical="center"/>
    </xf>
    <xf numFmtId="0" fontId="6" fillId="3" borderId="32" xfId="0" applyFont="1" applyFill="1" applyBorder="1"/>
    <xf numFmtId="49" fontId="7" fillId="3" borderId="34" xfId="0" applyNumberFormat="1" applyFont="1" applyFill="1" applyBorder="1" applyAlignment="1">
      <alignment horizontal="left" vertical="center" shrinkToFit="1"/>
    </xf>
    <xf numFmtId="49" fontId="9" fillId="3" borderId="33" xfId="0" applyNumberFormat="1" applyFont="1" applyFill="1" applyBorder="1" applyAlignment="1">
      <alignment horizontal="center" vertical="center"/>
    </xf>
    <xf numFmtId="49" fontId="6" fillId="3" borderId="33" xfId="0" applyNumberFormat="1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right" vertical="center"/>
    </xf>
    <xf numFmtId="0" fontId="6" fillId="3" borderId="49" xfId="0" applyFont="1" applyFill="1" applyBorder="1"/>
    <xf numFmtId="49" fontId="7" fillId="3" borderId="50" xfId="0" applyNumberFormat="1" applyFont="1" applyFill="1" applyBorder="1" applyAlignment="1">
      <alignment horizontal="left" vertical="center" shrinkToFit="1"/>
    </xf>
    <xf numFmtId="49" fontId="6" fillId="3" borderId="51" xfId="0" applyNumberFormat="1" applyFont="1" applyFill="1" applyBorder="1" applyAlignment="1">
      <alignment horizontal="center" vertical="center"/>
    </xf>
    <xf numFmtId="0" fontId="6" fillId="3" borderId="102" xfId="0" applyFont="1" applyFill="1" applyBorder="1" applyAlignment="1">
      <alignment horizontal="right" vertical="center"/>
    </xf>
    <xf numFmtId="0" fontId="6" fillId="3" borderId="103" xfId="0" applyFont="1" applyFill="1" applyBorder="1"/>
    <xf numFmtId="49" fontId="7" fillId="3" borderId="104" xfId="0" applyNumberFormat="1" applyFont="1" applyFill="1" applyBorder="1" applyAlignment="1">
      <alignment horizontal="left" vertical="center" shrinkToFit="1"/>
    </xf>
    <xf numFmtId="0" fontId="6" fillId="4" borderId="102" xfId="0" applyFont="1" applyFill="1" applyBorder="1" applyAlignment="1">
      <alignment horizontal="center" vertical="center"/>
    </xf>
    <xf numFmtId="0" fontId="6" fillId="4" borderId="103" xfId="0" applyFont="1" applyFill="1" applyBorder="1" applyAlignment="1">
      <alignment horizontal="center" vertical="center"/>
    </xf>
    <xf numFmtId="49" fontId="6" fillId="3" borderId="105" xfId="0" applyNumberFormat="1" applyFont="1" applyFill="1" applyBorder="1" applyAlignment="1">
      <alignment horizontal="center" vertical="center"/>
    </xf>
    <xf numFmtId="0" fontId="6" fillId="3" borderId="102" xfId="0" applyFont="1" applyFill="1" applyBorder="1" applyAlignment="1">
      <alignment horizontal="center" vertical="center"/>
    </xf>
    <xf numFmtId="49" fontId="6" fillId="3" borderId="34" xfId="0" applyNumberFormat="1" applyFont="1" applyFill="1" applyBorder="1" applyAlignment="1">
      <alignment horizontal="left" vertical="center" shrinkToFit="1"/>
    </xf>
    <xf numFmtId="2" fontId="6" fillId="3" borderId="31" xfId="0" applyNumberFormat="1" applyFont="1" applyFill="1" applyBorder="1" applyAlignment="1">
      <alignment horizontal="center" vertical="center"/>
    </xf>
    <xf numFmtId="49" fontId="6" fillId="3" borderId="50" xfId="0" applyNumberFormat="1" applyFont="1" applyFill="1" applyBorder="1" applyAlignment="1">
      <alignment horizontal="left" vertical="center" shrinkToFit="1"/>
    </xf>
    <xf numFmtId="2" fontId="6" fillId="3" borderId="48" xfId="0" applyNumberFormat="1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right" vertical="center"/>
    </xf>
    <xf numFmtId="0" fontId="6" fillId="3" borderId="54" xfId="0" applyFont="1" applyFill="1" applyBorder="1"/>
    <xf numFmtId="49" fontId="6" fillId="3" borderId="55" xfId="0" applyNumberFormat="1" applyFont="1" applyFill="1" applyBorder="1" applyAlignment="1">
      <alignment horizontal="left" vertical="center" shrinkToFit="1"/>
    </xf>
    <xf numFmtId="49" fontId="6" fillId="3" borderId="57" xfId="0" applyNumberFormat="1" applyFont="1" applyFill="1" applyBorder="1" applyAlignment="1">
      <alignment horizontal="center" vertical="center"/>
    </xf>
    <xf numFmtId="2" fontId="6" fillId="3" borderId="5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49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0" fontId="3" fillId="3" borderId="106" xfId="0" applyFont="1" applyFill="1" applyBorder="1"/>
    <xf numFmtId="0" fontId="6" fillId="3" borderId="106" xfId="0" applyFont="1" applyFill="1" applyBorder="1" applyAlignment="1">
      <alignment horizontal="center" vertical="center"/>
    </xf>
    <xf numFmtId="22" fontId="3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07" xfId="0" applyFont="1" applyFill="1" applyBorder="1"/>
    <xf numFmtId="0" fontId="3" fillId="3" borderId="108" xfId="0" applyFont="1" applyFill="1" applyBorder="1"/>
    <xf numFmtId="0" fontId="3" fillId="3" borderId="106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09" xfId="0" applyFont="1" applyFill="1" applyBorder="1"/>
    <xf numFmtId="0" fontId="3" fillId="3" borderId="2" xfId="0" applyFont="1" applyFill="1" applyBorder="1" applyAlignment="1">
      <alignment horizontal="right" wrapText="1"/>
    </xf>
    <xf numFmtId="0" fontId="5" fillId="0" borderId="3" xfId="0" applyFont="1" applyBorder="1"/>
    <xf numFmtId="0" fontId="3" fillId="3" borderId="2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49" fontId="8" fillId="4" borderId="2" xfId="0" applyNumberFormat="1" applyFont="1" applyFill="1" applyBorder="1" applyAlignment="1">
      <alignment horizontal="left"/>
    </xf>
    <xf numFmtId="0" fontId="6" fillId="3" borderId="13" xfId="0" applyFont="1" applyFill="1" applyBorder="1" applyAlignment="1">
      <alignment horizontal="center" textRotation="90"/>
    </xf>
    <xf numFmtId="0" fontId="5" fillId="0" borderId="20" xfId="0" applyFont="1" applyBorder="1"/>
    <xf numFmtId="0" fontId="6" fillId="3" borderId="6" xfId="0" applyFont="1" applyFill="1" applyBorder="1" applyAlignment="1">
      <alignment horizontal="center" textRotation="90"/>
    </xf>
    <xf numFmtId="0" fontId="5" fillId="0" borderId="14" xfId="0" applyFont="1" applyBorder="1"/>
    <xf numFmtId="0" fontId="7" fillId="3" borderId="6" xfId="0" applyFont="1" applyFill="1" applyBorder="1" applyAlignment="1">
      <alignment horizontal="center" textRotation="90"/>
    </xf>
    <xf numFmtId="0" fontId="6" fillId="3" borderId="6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textRotation="90"/>
    </xf>
    <xf numFmtId="0" fontId="5" fillId="0" borderId="15" xfId="0" applyFont="1" applyBorder="1"/>
    <xf numFmtId="0" fontId="6" fillId="3" borderId="8" xfId="0" applyFont="1" applyFill="1" applyBorder="1" applyAlignment="1">
      <alignment horizontal="center" vertical="center"/>
    </xf>
    <xf numFmtId="0" fontId="5" fillId="0" borderId="16" xfId="0" applyFont="1" applyBorder="1"/>
    <xf numFmtId="0" fontId="5" fillId="0" borderId="21" xfId="0" applyFont="1" applyBorder="1"/>
    <xf numFmtId="0" fontId="6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6" fillId="3" borderId="11" xfId="0" applyFont="1" applyFill="1" applyBorder="1" applyAlignment="1">
      <alignment horizontal="center" vertical="center" textRotation="90"/>
    </xf>
    <xf numFmtId="0" fontId="5" fillId="0" borderId="18" xfId="0" applyFont="1" applyBorder="1"/>
    <xf numFmtId="0" fontId="5" fillId="0" borderId="23" xfId="0" applyFont="1" applyBorder="1"/>
    <xf numFmtId="0" fontId="6" fillId="3" borderId="12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5" fillId="0" borderId="61" xfId="0" applyFont="1" applyBorder="1"/>
    <xf numFmtId="0" fontId="5" fillId="0" borderId="62" xfId="0" applyFont="1" applyBorder="1"/>
    <xf numFmtId="0" fontId="6" fillId="3" borderId="67" xfId="0" applyFont="1" applyFill="1" applyBorder="1" applyAlignment="1">
      <alignment horizontal="center" vertical="center" textRotation="90"/>
    </xf>
    <xf numFmtId="0" fontId="6" fillId="3" borderId="68" xfId="0" applyFont="1" applyFill="1" applyBorder="1" applyAlignment="1">
      <alignment horizontal="left" vertical="center"/>
    </xf>
    <xf numFmtId="0" fontId="5" fillId="0" borderId="69" xfId="0" applyFont="1" applyBorder="1"/>
    <xf numFmtId="0" fontId="7" fillId="3" borderId="71" xfId="0" applyFont="1" applyFill="1" applyBorder="1" applyAlignment="1">
      <alignment horizontal="center" wrapText="1"/>
    </xf>
    <xf numFmtId="0" fontId="5" fillId="0" borderId="72" xfId="0" applyFont="1" applyBorder="1"/>
    <xf numFmtId="0" fontId="5" fillId="0" borderId="73" xfId="0" applyFont="1" applyBorder="1"/>
    <xf numFmtId="0" fontId="5" fillId="0" borderId="75" xfId="0" applyFont="1" applyBorder="1"/>
    <xf numFmtId="0" fontId="0" fillId="0" borderId="0" xfId="0" applyFont="1" applyAlignment="1"/>
    <xf numFmtId="0" fontId="5" fillId="0" borderId="76" xfId="0" applyFont="1" applyBorder="1"/>
    <xf numFmtId="0" fontId="6" fillId="3" borderId="12" xfId="0" applyFont="1" applyFill="1" applyBorder="1" applyAlignment="1">
      <alignment horizontal="left" vertical="center"/>
    </xf>
    <xf numFmtId="0" fontId="5" fillId="0" borderId="22" xfId="0" applyFont="1" applyBorder="1"/>
    <xf numFmtId="0" fontId="7" fillId="3" borderId="77" xfId="0" applyFont="1" applyFill="1" applyBorder="1" applyAlignment="1">
      <alignment horizontal="center" vertical="top" wrapText="1"/>
    </xf>
    <xf numFmtId="0" fontId="5" fillId="0" borderId="78" xfId="0" applyFont="1" applyBorder="1"/>
    <xf numFmtId="0" fontId="5" fillId="0" borderId="79" xfId="0" applyFont="1" applyBorder="1"/>
    <xf numFmtId="0" fontId="5" fillId="0" borderId="82" xfId="0" applyFont="1" applyBorder="1"/>
    <xf numFmtId="0" fontId="5" fillId="0" borderId="83" xfId="0" applyFont="1" applyBorder="1"/>
    <xf numFmtId="0" fontId="5" fillId="0" borderId="84" xfId="0" applyFont="1" applyBorder="1"/>
    <xf numFmtId="0" fontId="6" fillId="3" borderId="80" xfId="0" applyFont="1" applyFill="1" applyBorder="1" applyAlignment="1">
      <alignment horizontal="left" vertical="center"/>
    </xf>
    <xf numFmtId="0" fontId="5" fillId="0" borderId="81" xfId="0" applyFont="1" applyBorder="1"/>
    <xf numFmtId="49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/>
    </xf>
    <xf numFmtId="49" fontId="6" fillId="3" borderId="2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 vertical="center"/>
    </xf>
    <xf numFmtId="2" fontId="7" fillId="3" borderId="2" xfId="0" applyNumberFormat="1" applyFont="1" applyFill="1" applyBorder="1" applyAlignment="1">
      <alignment horizontal="right" vertical="center"/>
    </xf>
    <xf numFmtId="2" fontId="7" fillId="3" borderId="2" xfId="0" applyNumberFormat="1" applyFont="1" applyFill="1" applyBorder="1" applyAlignment="1">
      <alignment horizontal="left" vertical="center"/>
    </xf>
    <xf numFmtId="0" fontId="6" fillId="3" borderId="85" xfId="0" applyFont="1" applyFill="1" applyBorder="1" applyAlignment="1">
      <alignment horizontal="left" vertical="center"/>
    </xf>
    <xf numFmtId="0" fontId="5" fillId="0" borderId="86" xfId="0" applyFont="1" applyBorder="1"/>
    <xf numFmtId="0" fontId="5" fillId="0" borderId="87" xfId="0" applyFont="1" applyBorder="1"/>
    <xf numFmtId="0" fontId="6" fillId="3" borderId="9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49" fontId="6" fillId="3" borderId="6" xfId="0" applyNumberFormat="1" applyFont="1" applyFill="1" applyBorder="1" applyAlignment="1">
      <alignment horizontal="center" textRotation="90" shrinkToFit="1"/>
    </xf>
    <xf numFmtId="0" fontId="6" fillId="3" borderId="7" xfId="0" applyFont="1" applyFill="1" applyBorder="1" applyAlignment="1">
      <alignment horizontal="center"/>
    </xf>
    <xf numFmtId="0" fontId="5" fillId="0" borderId="96" xfId="0" applyFont="1" applyBorder="1"/>
    <xf numFmtId="0" fontId="5" fillId="0" borderId="97" xfId="0" applyFont="1" applyBorder="1"/>
    <xf numFmtId="0" fontId="6" fillId="3" borderId="7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textRotation="90"/>
    </xf>
    <xf numFmtId="0" fontId="16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4" borderId="91" xfId="0" applyFont="1" applyFill="1" applyBorder="1" applyAlignment="1">
      <alignment horizontal="left" vertical="center"/>
    </xf>
    <xf numFmtId="0" fontId="5" fillId="0" borderId="92" xfId="0" applyFont="1" applyBorder="1"/>
    <xf numFmtId="0" fontId="5" fillId="0" borderId="93" xfId="0" applyFont="1" applyBorder="1"/>
    <xf numFmtId="0" fontId="0" fillId="4" borderId="91" xfId="0" applyFont="1" applyFill="1" applyBorder="1" applyAlignment="1">
      <alignment horizontal="center" vertical="center"/>
    </xf>
    <xf numFmtId="0" fontId="6" fillId="3" borderId="94" xfId="0" applyFont="1" applyFill="1" applyBorder="1" applyAlignment="1">
      <alignment horizontal="center"/>
    </xf>
    <xf numFmtId="0" fontId="5" fillId="0" borderId="95" xfId="0" applyFont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shrinkToFit="1"/>
    </xf>
    <xf numFmtId="49" fontId="3" fillId="3" borderId="2" xfId="0" applyNumberFormat="1" applyFont="1" applyFill="1" applyBorder="1" applyAlignment="1">
      <alignment horizontal="center"/>
    </xf>
  </cellXfs>
  <cellStyles count="1">
    <cellStyle name="Normalny" xfId="0" builtinId="0"/>
  </cellStyles>
  <dxfs count="44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46</xdr:row>
      <xdr:rowOff>0</xdr:rowOff>
    </xdr:from>
    <xdr:ext cx="247650" cy="247650"/>
    <xdr:grpSp>
      <xdr:nvGrpSpPr>
        <xdr:cNvPr id="2" name="Shape 2"/>
        <xdr:cNvGrpSpPr/>
      </xdr:nvGrpSpPr>
      <xdr:grpSpPr>
        <a:xfrm>
          <a:off x="5400675" y="7419975"/>
          <a:ext cx="247650" cy="247650"/>
          <a:chOff x="5222175" y="3656175"/>
          <a:chExt cx="247650" cy="247650"/>
        </a:xfrm>
      </xdr:grpSpPr>
      <xdr:grpSp>
        <xdr:nvGrpSpPr>
          <xdr:cNvPr id="3" name="Shape 3"/>
          <xdr:cNvGrpSpPr/>
        </xdr:nvGrpSpPr>
        <xdr:grpSpPr>
          <a:xfrm>
            <a:off x="5222175" y="3656175"/>
            <a:ext cx="247650" cy="247650"/>
            <a:chOff x="5222175" y="3656175"/>
            <a:chExt cx="247650" cy="247650"/>
          </a:xfrm>
        </xdr:grpSpPr>
        <xdr:sp macro="" textlink="">
          <xdr:nvSpPr>
            <xdr:cNvPr id="4" name="Shape 4"/>
            <xdr:cNvSpPr/>
          </xdr:nvSpPr>
          <xdr:spPr>
            <a:xfrm>
              <a:off x="5222175" y="3656175"/>
              <a:ext cx="247650" cy="2476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5222175" y="3656175"/>
              <a:ext cx="247650" cy="247650"/>
              <a:chOff x="5222175" y="3656175"/>
              <a:chExt cx="247650" cy="247650"/>
            </a:xfrm>
          </xdr:grpSpPr>
          <xdr:sp macro="" textlink="">
            <xdr:nvSpPr>
              <xdr:cNvPr id="6" name="Shape 6"/>
              <xdr:cNvSpPr/>
            </xdr:nvSpPr>
            <xdr:spPr>
              <a:xfrm>
                <a:off x="5222175" y="3656175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" name="Shape 7"/>
              <xdr:cNvCxnSpPr/>
            </xdr:nvCxnSpPr>
            <xdr:spPr>
              <a:xfrm>
                <a:off x="5222175" y="3656175"/>
                <a:ext cx="247650" cy="24765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104775</xdr:rowOff>
    </xdr:from>
    <xdr:ext cx="2809875" cy="409575"/>
    <xdr:sp macro="" textlink="">
      <xdr:nvSpPr>
        <xdr:cNvPr id="8" name="Shape 8"/>
        <xdr:cNvSpPr txBox="1"/>
      </xdr:nvSpPr>
      <xdr:spPr>
        <a:xfrm>
          <a:off x="3945825" y="3579975"/>
          <a:ext cx="2800350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31</xdr:row>
      <xdr:rowOff>85725</xdr:rowOff>
    </xdr:from>
    <xdr:ext cx="2809875" cy="409575"/>
    <xdr:sp macro="" textlink="">
      <xdr:nvSpPr>
        <xdr:cNvPr id="9" name="Shape 9"/>
        <xdr:cNvSpPr txBox="1"/>
      </xdr:nvSpPr>
      <xdr:spPr>
        <a:xfrm>
          <a:off x="3945825" y="3579975"/>
          <a:ext cx="2800350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61</xdr:row>
      <xdr:rowOff>66675</xdr:rowOff>
    </xdr:from>
    <xdr:ext cx="2809875" cy="409575"/>
    <xdr:sp macro="" textlink="">
      <xdr:nvSpPr>
        <xdr:cNvPr id="10" name="Shape 10"/>
        <xdr:cNvSpPr txBox="1"/>
      </xdr:nvSpPr>
      <xdr:spPr>
        <a:xfrm>
          <a:off x="3945825" y="3579975"/>
          <a:ext cx="2800350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14</xdr:col>
      <xdr:colOff>76200</xdr:colOff>
      <xdr:row>61</xdr:row>
      <xdr:rowOff>76200</xdr:rowOff>
    </xdr:from>
    <xdr:ext cx="2809875" cy="419100"/>
    <xdr:sp macro="" textlink="">
      <xdr:nvSpPr>
        <xdr:cNvPr id="11" name="Shape 11"/>
        <xdr:cNvSpPr txBox="1"/>
      </xdr:nvSpPr>
      <xdr:spPr>
        <a:xfrm>
          <a:off x="3945825" y="3575213"/>
          <a:ext cx="2800350" cy="409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152400</xdr:colOff>
      <xdr:row>92</xdr:row>
      <xdr:rowOff>123825</xdr:rowOff>
    </xdr:from>
    <xdr:ext cx="2809875" cy="409575"/>
    <xdr:sp macro="" textlink="">
      <xdr:nvSpPr>
        <xdr:cNvPr id="12" name="Shape 12"/>
        <xdr:cNvSpPr txBox="1"/>
      </xdr:nvSpPr>
      <xdr:spPr>
        <a:xfrm>
          <a:off x="3945825" y="3579975"/>
          <a:ext cx="2800350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92</xdr:row>
      <xdr:rowOff>142875</xdr:rowOff>
    </xdr:from>
    <xdr:ext cx="2809875" cy="409575"/>
    <xdr:sp macro="" textlink="">
      <xdr:nvSpPr>
        <xdr:cNvPr id="13" name="Shape 13"/>
        <xdr:cNvSpPr txBox="1"/>
      </xdr:nvSpPr>
      <xdr:spPr>
        <a:xfrm>
          <a:off x="3945825" y="3579975"/>
          <a:ext cx="2800350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122</xdr:row>
      <xdr:rowOff>66675</xdr:rowOff>
    </xdr:from>
    <xdr:ext cx="2809875" cy="409575"/>
    <xdr:sp macro="" textlink="">
      <xdr:nvSpPr>
        <xdr:cNvPr id="14" name="Shape 14"/>
        <xdr:cNvSpPr txBox="1"/>
      </xdr:nvSpPr>
      <xdr:spPr>
        <a:xfrm>
          <a:off x="3945825" y="3579975"/>
          <a:ext cx="2800350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122</xdr:row>
      <xdr:rowOff>85725</xdr:rowOff>
    </xdr:from>
    <xdr:ext cx="2809875" cy="419100"/>
    <xdr:sp macro="" textlink="">
      <xdr:nvSpPr>
        <xdr:cNvPr id="15" name="Shape 15"/>
        <xdr:cNvSpPr txBox="1"/>
      </xdr:nvSpPr>
      <xdr:spPr>
        <a:xfrm>
          <a:off x="3945825" y="3575213"/>
          <a:ext cx="2800350" cy="409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153</xdr:row>
      <xdr:rowOff>171450</xdr:rowOff>
    </xdr:from>
    <xdr:ext cx="2809875" cy="419100"/>
    <xdr:sp macro="" textlink="">
      <xdr:nvSpPr>
        <xdr:cNvPr id="16" name="Shape 16"/>
        <xdr:cNvSpPr txBox="1"/>
      </xdr:nvSpPr>
      <xdr:spPr>
        <a:xfrm>
          <a:off x="3945825" y="3575213"/>
          <a:ext cx="2800350" cy="409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St.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153</xdr:row>
      <xdr:rowOff>161925</xdr:rowOff>
    </xdr:from>
    <xdr:ext cx="2809875" cy="419100"/>
    <xdr:sp macro="" textlink="">
      <xdr:nvSpPr>
        <xdr:cNvPr id="17" name="Shape 17"/>
        <xdr:cNvSpPr txBox="1"/>
      </xdr:nvSpPr>
      <xdr:spPr>
        <a:xfrm>
          <a:off x="3945825" y="3575213"/>
          <a:ext cx="2800350" cy="409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St.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183</xdr:row>
      <xdr:rowOff>76200</xdr:rowOff>
    </xdr:from>
    <xdr:ext cx="2809875" cy="419100"/>
    <xdr:sp macro="" textlink="">
      <xdr:nvSpPr>
        <xdr:cNvPr id="18" name="Shape 18"/>
        <xdr:cNvSpPr txBox="1"/>
      </xdr:nvSpPr>
      <xdr:spPr>
        <a:xfrm>
          <a:off x="3945825" y="3575213"/>
          <a:ext cx="2800350" cy="409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142875</xdr:colOff>
      <xdr:row>214</xdr:row>
      <xdr:rowOff>104775</xdr:rowOff>
    </xdr:from>
    <xdr:ext cx="2809875" cy="409575"/>
    <xdr:sp macro="" textlink="">
      <xdr:nvSpPr>
        <xdr:cNvPr id="19" name="Shape 19"/>
        <xdr:cNvSpPr txBox="1"/>
      </xdr:nvSpPr>
      <xdr:spPr>
        <a:xfrm>
          <a:off x="3945825" y="3579975"/>
          <a:ext cx="2800350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13</xdr:col>
      <xdr:colOff>257175</xdr:colOff>
      <xdr:row>214</xdr:row>
      <xdr:rowOff>142875</xdr:rowOff>
    </xdr:from>
    <xdr:ext cx="2819400" cy="409575"/>
    <xdr:sp macro="" textlink="">
      <xdr:nvSpPr>
        <xdr:cNvPr id="20" name="Shape 20"/>
        <xdr:cNvSpPr txBox="1"/>
      </xdr:nvSpPr>
      <xdr:spPr>
        <a:xfrm>
          <a:off x="3941063" y="3579975"/>
          <a:ext cx="2809875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244</xdr:row>
      <xdr:rowOff>95250</xdr:rowOff>
    </xdr:from>
    <xdr:ext cx="2809875" cy="419100"/>
    <xdr:sp macro="" textlink="">
      <xdr:nvSpPr>
        <xdr:cNvPr id="21" name="Shape 21"/>
        <xdr:cNvSpPr txBox="1"/>
      </xdr:nvSpPr>
      <xdr:spPr>
        <a:xfrm>
          <a:off x="3945825" y="3575213"/>
          <a:ext cx="2800350" cy="409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13</xdr:col>
      <xdr:colOff>266700</xdr:colOff>
      <xdr:row>244</xdr:row>
      <xdr:rowOff>95250</xdr:rowOff>
    </xdr:from>
    <xdr:ext cx="2819400" cy="419100"/>
    <xdr:sp macro="" textlink="">
      <xdr:nvSpPr>
        <xdr:cNvPr id="22" name="Shape 22"/>
        <xdr:cNvSpPr txBox="1"/>
      </xdr:nvSpPr>
      <xdr:spPr>
        <a:xfrm>
          <a:off x="3941063" y="3575213"/>
          <a:ext cx="2809875" cy="409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275</xdr:row>
      <xdr:rowOff>161925</xdr:rowOff>
    </xdr:from>
    <xdr:ext cx="2809875" cy="419100"/>
    <xdr:sp macro="" textlink="">
      <xdr:nvSpPr>
        <xdr:cNvPr id="23" name="Shape 23"/>
        <xdr:cNvSpPr txBox="1"/>
      </xdr:nvSpPr>
      <xdr:spPr>
        <a:xfrm>
          <a:off x="3945825" y="3575213"/>
          <a:ext cx="2800350" cy="409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275</xdr:row>
      <xdr:rowOff>123825</xdr:rowOff>
    </xdr:from>
    <xdr:ext cx="2809875" cy="409575"/>
    <xdr:sp macro="" textlink="">
      <xdr:nvSpPr>
        <xdr:cNvPr id="24" name="Shape 24"/>
        <xdr:cNvSpPr txBox="1"/>
      </xdr:nvSpPr>
      <xdr:spPr>
        <a:xfrm>
          <a:off x="3945825" y="3579975"/>
          <a:ext cx="2800350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305</xdr:row>
      <xdr:rowOff>66675</xdr:rowOff>
    </xdr:from>
    <xdr:ext cx="2809875" cy="409575"/>
    <xdr:sp macro="" textlink="">
      <xdr:nvSpPr>
        <xdr:cNvPr id="25" name="Shape 25"/>
        <xdr:cNvSpPr txBox="1"/>
      </xdr:nvSpPr>
      <xdr:spPr>
        <a:xfrm>
          <a:off x="3945825" y="3579975"/>
          <a:ext cx="2800350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13</xdr:col>
      <xdr:colOff>266700</xdr:colOff>
      <xdr:row>305</xdr:row>
      <xdr:rowOff>66675</xdr:rowOff>
    </xdr:from>
    <xdr:ext cx="2819400" cy="409575"/>
    <xdr:sp macro="" textlink="">
      <xdr:nvSpPr>
        <xdr:cNvPr id="26" name="Shape 26"/>
        <xdr:cNvSpPr txBox="1"/>
      </xdr:nvSpPr>
      <xdr:spPr>
        <a:xfrm>
          <a:off x="3941063" y="3579975"/>
          <a:ext cx="2809875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152400</xdr:colOff>
      <xdr:row>336</xdr:row>
      <xdr:rowOff>0</xdr:rowOff>
    </xdr:from>
    <xdr:ext cx="2809875" cy="409575"/>
    <xdr:sp macro="" textlink="">
      <xdr:nvSpPr>
        <xdr:cNvPr id="27" name="Shape 27"/>
        <xdr:cNvSpPr txBox="1"/>
      </xdr:nvSpPr>
      <xdr:spPr>
        <a:xfrm>
          <a:off x="3945825" y="3579975"/>
          <a:ext cx="2800350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183</xdr:row>
      <xdr:rowOff>47625</xdr:rowOff>
    </xdr:from>
    <xdr:ext cx="2809875" cy="409575"/>
    <xdr:sp macro="" textlink="">
      <xdr:nvSpPr>
        <xdr:cNvPr id="28" name="Shape 28"/>
        <xdr:cNvSpPr txBox="1"/>
      </xdr:nvSpPr>
      <xdr:spPr>
        <a:xfrm>
          <a:off x="3945825" y="3579975"/>
          <a:ext cx="2800350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Wykaz ocen za I półrocze w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14</xdr:col>
      <xdr:colOff>161925</xdr:colOff>
      <xdr:row>0</xdr:row>
      <xdr:rowOff>9525</xdr:rowOff>
    </xdr:from>
    <xdr:ext cx="2400300" cy="485775"/>
    <xdr:sp macro="" textlink="">
      <xdr:nvSpPr>
        <xdr:cNvPr id="29" name="Shape 29"/>
        <xdr:cNvSpPr txBox="1"/>
      </xdr:nvSpPr>
      <xdr:spPr>
        <a:xfrm>
          <a:off x="3941063" y="3579975"/>
          <a:ext cx="2809875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Przewidywane oceny roczne r.szk. 2019/2020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Szkoła Podstawowa im. S. Pawlika w Rytrze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"/>
  <cols>
    <col min="1" max="1" width="2.85546875" customWidth="1"/>
    <col min="2" max="2" width="6.85546875" customWidth="1"/>
    <col min="3" max="13" width="6.7109375" customWidth="1"/>
    <col min="14" max="14" width="4.7109375" customWidth="1"/>
    <col min="15" max="15" width="2.85546875" customWidth="1"/>
    <col min="16" max="18" width="9.140625" hidden="1" customWidth="1"/>
    <col min="19" max="26" width="8.7109375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 t="s">
        <v>0</v>
      </c>
      <c r="P1" s="3">
        <v>2009</v>
      </c>
      <c r="Q1" s="3" t="s">
        <v>1</v>
      </c>
      <c r="R1" s="3" t="s">
        <v>2</v>
      </c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 x14ac:dyDescent="0.25">
      <c r="A5" s="3"/>
      <c r="B5" s="3"/>
      <c r="C5" s="217" t="s">
        <v>3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25" customHeight="1" x14ac:dyDescent="0.2">
      <c r="A11" s="3"/>
      <c r="B11" s="3"/>
      <c r="C11" s="218" t="s">
        <v>4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81.75" customHeight="1" x14ac:dyDescent="0.2">
      <c r="A12" s="3"/>
      <c r="B12" s="3"/>
      <c r="C12" s="218" t="s">
        <v>5</v>
      </c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 x14ac:dyDescent="0.2">
      <c r="A13" s="3"/>
      <c r="B13" s="3"/>
      <c r="C13" s="219" t="s">
        <v>6</v>
      </c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3"/>
      <c r="B14" s="3"/>
      <c r="C14" s="3"/>
      <c r="D14" s="3"/>
      <c r="E14" s="3"/>
      <c r="F14" s="4"/>
      <c r="G14" s="4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3"/>
      <c r="B15" s="3"/>
      <c r="C15" s="3"/>
      <c r="D15" s="3"/>
      <c r="E15" s="3"/>
      <c r="F15" s="4"/>
      <c r="G15" s="4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.75" customHeight="1" x14ac:dyDescent="0.2">
      <c r="A16" s="3"/>
      <c r="B16" s="3"/>
      <c r="C16" s="220" t="s">
        <v>7</v>
      </c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3"/>
      <c r="B17" s="3"/>
      <c r="C17" s="3"/>
      <c r="D17" s="3"/>
      <c r="E17" s="3"/>
      <c r="F17" s="7"/>
      <c r="G17" s="8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3"/>
      <c r="B18" s="3"/>
      <c r="C18" s="3"/>
      <c r="D18" s="3" t="s">
        <v>8</v>
      </c>
      <c r="E18" s="3"/>
      <c r="F18" s="4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5.25" customHeight="1" x14ac:dyDescent="0.2">
      <c r="A19" s="3"/>
      <c r="B19" s="3"/>
      <c r="C19" s="3"/>
      <c r="D19" s="3"/>
      <c r="E19" s="3"/>
      <c r="F19" s="4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3"/>
      <c r="B20" s="3"/>
      <c r="C20" s="3"/>
      <c r="D20" s="3"/>
      <c r="E20" s="3"/>
      <c r="F20" s="3" t="s">
        <v>9</v>
      </c>
      <c r="G20" s="8"/>
      <c r="H20" s="9" t="s">
        <v>10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3"/>
      <c r="B21" s="3"/>
      <c r="C21" s="3"/>
      <c r="D21" s="3"/>
      <c r="E21" s="3"/>
      <c r="F21" s="3" t="s">
        <v>11</v>
      </c>
      <c r="G21" s="8"/>
      <c r="H21" s="9" t="s">
        <v>12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3"/>
      <c r="B22" s="3"/>
      <c r="C22" s="3"/>
      <c r="D22" s="3"/>
      <c r="E22" s="3"/>
      <c r="F22" s="3" t="s">
        <v>13</v>
      </c>
      <c r="G22" s="8"/>
      <c r="H22" s="9" t="s">
        <v>14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3"/>
      <c r="B23" s="3"/>
      <c r="C23" s="3"/>
      <c r="D23" s="3"/>
      <c r="E23" s="3"/>
      <c r="F23" s="3" t="s">
        <v>15</v>
      </c>
      <c r="G23" s="8"/>
      <c r="H23" s="9" t="s">
        <v>16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3"/>
      <c r="B24" s="3"/>
      <c r="C24" s="3"/>
      <c r="D24" s="3"/>
      <c r="E24" s="3"/>
      <c r="F24" s="3" t="s">
        <v>17</v>
      </c>
      <c r="G24" s="8"/>
      <c r="H24" s="9" t="s">
        <v>18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3"/>
      <c r="B25" s="3"/>
      <c r="C25" s="3"/>
      <c r="D25" s="3"/>
      <c r="E25" s="3"/>
      <c r="F25" s="3" t="s">
        <v>19</v>
      </c>
      <c r="G25" s="8"/>
      <c r="H25" s="9" t="s">
        <v>20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3"/>
      <c r="B27" s="3"/>
      <c r="C27" s="3"/>
      <c r="D27" s="3" t="s">
        <v>21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5.2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3"/>
      <c r="B29" s="3"/>
      <c r="C29" s="3"/>
      <c r="D29" s="3"/>
      <c r="E29" s="3"/>
      <c r="F29" s="3" t="s">
        <v>22</v>
      </c>
      <c r="G29" s="3"/>
      <c r="H29" s="9">
        <v>6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3"/>
      <c r="B30" s="3"/>
      <c r="C30" s="3"/>
      <c r="D30" s="3"/>
      <c r="E30" s="3"/>
      <c r="F30" s="3" t="s">
        <v>11</v>
      </c>
      <c r="G30" s="3"/>
      <c r="H30" s="9">
        <v>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3"/>
      <c r="B31" s="3"/>
      <c r="C31" s="3"/>
      <c r="D31" s="3"/>
      <c r="E31" s="3"/>
      <c r="F31" s="3" t="s">
        <v>13</v>
      </c>
      <c r="G31" s="3"/>
      <c r="H31" s="9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3"/>
      <c r="B32" s="3"/>
      <c r="C32" s="3"/>
      <c r="D32" s="3"/>
      <c r="E32" s="3"/>
      <c r="F32" s="3" t="s">
        <v>23</v>
      </c>
      <c r="G32" s="3"/>
      <c r="H32" s="9">
        <v>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3"/>
      <c r="B33" s="3"/>
      <c r="C33" s="3"/>
      <c r="D33" s="3"/>
      <c r="E33" s="3"/>
      <c r="F33" s="3" t="s">
        <v>24</v>
      </c>
      <c r="G33" s="3"/>
      <c r="H33" s="9">
        <v>2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3"/>
      <c r="B34" s="3"/>
      <c r="C34" s="3"/>
      <c r="D34" s="3"/>
      <c r="E34" s="3"/>
      <c r="F34" s="3" t="s">
        <v>25</v>
      </c>
      <c r="G34" s="3"/>
      <c r="H34" s="9">
        <v>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.75" customHeight="1" x14ac:dyDescent="0.2">
      <c r="A36" s="3"/>
      <c r="B36" s="3"/>
      <c r="C36" s="221" t="s">
        <v>26</v>
      </c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3"/>
      <c r="B42" s="3"/>
      <c r="C42" s="214" t="s">
        <v>27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">
      <c r="A43" s="3"/>
      <c r="B43" s="3"/>
      <c r="C43" s="214" t="s">
        <v>28</v>
      </c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216"/>
      <c r="M49" s="215"/>
      <c r="N49" s="21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/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43:M43"/>
    <mergeCell ref="L49:N49"/>
    <mergeCell ref="C5:M5"/>
    <mergeCell ref="C11:M11"/>
    <mergeCell ref="C12:M12"/>
    <mergeCell ref="C13:M13"/>
    <mergeCell ref="C16:M16"/>
    <mergeCell ref="C36:M36"/>
    <mergeCell ref="C42:M42"/>
  </mergeCells>
  <printOptions horizontalCentered="1"/>
  <pageMargins left="0.78740157480314965" right="0.78740157480314965" top="0.98425196850393704" bottom="0.98425196850393704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AM1000"/>
  <sheetViews>
    <sheetView tabSelected="1" workbookViewId="0">
      <pane ySplit="1" topLeftCell="A8" activePane="bottomLeft" state="frozen"/>
      <selection pane="bottomLeft" activeCell="AO20" sqref="AO20"/>
    </sheetView>
  </sheetViews>
  <sheetFormatPr defaultColWidth="14.42578125" defaultRowHeight="15" customHeight="1" x14ac:dyDescent="0.2"/>
  <cols>
    <col min="1" max="1" width="3" customWidth="1"/>
    <col min="2" max="2" width="2.42578125" customWidth="1"/>
    <col min="3" max="3" width="0.28515625" customWidth="1"/>
    <col min="4" max="4" width="21" customWidth="1"/>
    <col min="5" max="5" width="3.28515625" customWidth="1"/>
    <col min="6" max="26" width="2.42578125" customWidth="1"/>
    <col min="27" max="27" width="3.7109375" customWidth="1"/>
    <col min="28" max="33" width="3.28515625" customWidth="1"/>
    <col min="34" max="37" width="2.85546875" customWidth="1"/>
    <col min="38" max="39" width="2.85546875" hidden="1" customWidth="1"/>
  </cols>
  <sheetData>
    <row r="1" spans="1:39" ht="11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2" t="s">
        <v>0</v>
      </c>
      <c r="AL1" s="11"/>
      <c r="AM1" s="11"/>
    </row>
    <row r="2" spans="1:39" ht="11.25" customHeight="1" x14ac:dyDescent="0.2">
      <c r="A2" s="4"/>
      <c r="B2" s="222" t="s">
        <v>29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4"/>
      <c r="AL2" s="11"/>
      <c r="AM2" s="11"/>
    </row>
    <row r="3" spans="1:39" ht="9.75" customHeight="1" x14ac:dyDescent="0.2">
      <c r="A3" s="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4"/>
      <c r="AL3" s="11"/>
      <c r="AM3" s="11"/>
    </row>
    <row r="4" spans="1:39" ht="12.75" customHeight="1" x14ac:dyDescent="0.2">
      <c r="A4" s="4"/>
      <c r="B4" s="8"/>
      <c r="C4" s="8"/>
      <c r="D4" s="216" t="s">
        <v>30</v>
      </c>
      <c r="E4" s="215"/>
      <c r="F4" s="223" t="s">
        <v>31</v>
      </c>
      <c r="G4" s="215"/>
      <c r="H4" s="3"/>
      <c r="I4" s="3"/>
      <c r="J4" s="3"/>
      <c r="K4" s="3"/>
      <c r="L4" s="3"/>
      <c r="M4" s="3"/>
      <c r="N4" s="216" t="s">
        <v>32</v>
      </c>
      <c r="O4" s="215"/>
      <c r="P4" s="215"/>
      <c r="Q4" s="215"/>
      <c r="R4" s="215"/>
      <c r="S4" s="215"/>
      <c r="T4" s="224" t="s">
        <v>33</v>
      </c>
      <c r="U4" s="215"/>
      <c r="V4" s="215"/>
      <c r="W4" s="215"/>
      <c r="X4" s="3"/>
      <c r="Y4" s="3"/>
      <c r="Z4" s="216" t="s">
        <v>34</v>
      </c>
      <c r="AA4" s="215"/>
      <c r="AB4" s="215"/>
      <c r="AC4" s="215"/>
      <c r="AD4" s="223" t="s">
        <v>35</v>
      </c>
      <c r="AE4" s="215"/>
      <c r="AF4" s="215"/>
      <c r="AG4" s="215"/>
      <c r="AH4" s="4"/>
      <c r="AI4" s="4"/>
      <c r="AJ4" s="4"/>
      <c r="AK4" s="4"/>
      <c r="AL4" s="11"/>
      <c r="AM4" s="11"/>
    </row>
    <row r="5" spans="1:39" ht="13.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36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11"/>
      <c r="AM5" s="11"/>
    </row>
    <row r="6" spans="1:39" ht="11.25" customHeight="1" x14ac:dyDescent="0.2">
      <c r="A6" s="4"/>
      <c r="B6" s="230" t="s">
        <v>37</v>
      </c>
      <c r="C6" s="231" t="s">
        <v>38</v>
      </c>
      <c r="D6" s="233" t="s">
        <v>39</v>
      </c>
      <c r="E6" s="230" t="s">
        <v>40</v>
      </c>
      <c r="F6" s="236" t="s">
        <v>41</v>
      </c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8" t="s">
        <v>38</v>
      </c>
      <c r="AB6" s="241" t="s">
        <v>42</v>
      </c>
      <c r="AC6" s="237"/>
      <c r="AD6" s="237"/>
      <c r="AE6" s="237"/>
      <c r="AF6" s="237"/>
      <c r="AG6" s="237"/>
      <c r="AH6" s="225" t="s">
        <v>43</v>
      </c>
      <c r="AI6" s="227" t="s">
        <v>44</v>
      </c>
      <c r="AJ6" s="229" t="s">
        <v>45</v>
      </c>
      <c r="AK6" s="4"/>
      <c r="AL6" s="11"/>
      <c r="AM6" s="11"/>
    </row>
    <row r="7" spans="1:39" ht="11.25" customHeight="1" x14ac:dyDescent="0.2">
      <c r="A7" s="4"/>
      <c r="B7" s="228"/>
      <c r="C7" s="232"/>
      <c r="D7" s="234"/>
      <c r="E7" s="228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4"/>
      <c r="V7" s="14"/>
      <c r="W7" s="14"/>
      <c r="X7" s="14"/>
      <c r="Y7" s="15"/>
      <c r="Z7" s="15"/>
      <c r="AA7" s="239"/>
      <c r="AB7" s="16"/>
      <c r="AC7" s="14"/>
      <c r="AD7" s="14"/>
      <c r="AE7" s="14"/>
      <c r="AF7" s="14"/>
      <c r="AG7" s="15"/>
      <c r="AH7" s="226"/>
      <c r="AI7" s="228"/>
      <c r="AJ7" s="228"/>
      <c r="AK7" s="4"/>
      <c r="AL7" s="11"/>
      <c r="AM7" s="11"/>
    </row>
    <row r="8" spans="1:39" ht="75" customHeight="1" x14ac:dyDescent="0.2">
      <c r="A8" s="4"/>
      <c r="B8" s="228"/>
      <c r="C8" s="232"/>
      <c r="D8" s="234"/>
      <c r="E8" s="235"/>
      <c r="F8" s="17" t="s">
        <v>46</v>
      </c>
      <c r="G8" s="17" t="s">
        <v>47</v>
      </c>
      <c r="H8" s="17" t="s">
        <v>48</v>
      </c>
      <c r="I8" s="17" t="s">
        <v>49</v>
      </c>
      <c r="J8" s="18" t="s">
        <v>50</v>
      </c>
      <c r="K8" s="18" t="s">
        <v>51</v>
      </c>
      <c r="L8" s="18" t="s">
        <v>52</v>
      </c>
      <c r="M8" s="17" t="s">
        <v>53</v>
      </c>
      <c r="N8" s="18" t="s">
        <v>54</v>
      </c>
      <c r="O8" s="19" t="s">
        <v>55</v>
      </c>
      <c r="P8" s="20" t="s">
        <v>56</v>
      </c>
      <c r="Q8" s="20" t="s">
        <v>57</v>
      </c>
      <c r="R8" s="20" t="s">
        <v>58</v>
      </c>
      <c r="S8" s="20" t="s">
        <v>59</v>
      </c>
      <c r="T8" s="21" t="s">
        <v>60</v>
      </c>
      <c r="U8" s="22" t="s">
        <v>61</v>
      </c>
      <c r="V8" s="22" t="s">
        <v>62</v>
      </c>
      <c r="W8" s="22" t="s">
        <v>63</v>
      </c>
      <c r="X8" s="23"/>
      <c r="Y8" s="23"/>
      <c r="Z8" s="23"/>
      <c r="AA8" s="240"/>
      <c r="AB8" s="24" t="s">
        <v>64</v>
      </c>
      <c r="AC8" s="25" t="s">
        <v>65</v>
      </c>
      <c r="AD8" s="25" t="s">
        <v>66</v>
      </c>
      <c r="AE8" s="25" t="s">
        <v>67</v>
      </c>
      <c r="AF8" s="25" t="s">
        <v>68</v>
      </c>
      <c r="AG8" s="26" t="s">
        <v>69</v>
      </c>
      <c r="AH8" s="226"/>
      <c r="AI8" s="228"/>
      <c r="AJ8" s="228"/>
      <c r="AK8" s="4"/>
      <c r="AL8" s="11"/>
      <c r="AM8" s="27" t="s">
        <v>70</v>
      </c>
    </row>
    <row r="9" spans="1:39" ht="11.25" customHeight="1" x14ac:dyDescent="0.25">
      <c r="A9" s="4"/>
      <c r="B9" s="28">
        <f>IF(D9="","",1)</f>
        <v>1</v>
      </c>
      <c r="C9" s="29">
        <f t="shared" ref="C9:C11" si="0">AVERAGE(F9:Z9)</f>
        <v>4.2222222222222223</v>
      </c>
      <c r="D9" s="30" t="s">
        <v>71</v>
      </c>
      <c r="E9" s="31" t="s">
        <v>14</v>
      </c>
      <c r="F9" s="32">
        <v>6</v>
      </c>
      <c r="G9" s="33">
        <v>3</v>
      </c>
      <c r="H9" s="34">
        <v>4</v>
      </c>
      <c r="I9" s="35">
        <v>4</v>
      </c>
      <c r="J9" s="36">
        <v>4</v>
      </c>
      <c r="K9" s="36">
        <v>4</v>
      </c>
      <c r="L9" s="37">
        <v>4</v>
      </c>
      <c r="M9" s="36">
        <v>4</v>
      </c>
      <c r="N9" s="38">
        <v>4</v>
      </c>
      <c r="O9" s="36">
        <v>4</v>
      </c>
      <c r="P9" s="39">
        <v>4</v>
      </c>
      <c r="Q9" s="40">
        <v>3</v>
      </c>
      <c r="R9" s="40">
        <v>4</v>
      </c>
      <c r="S9" s="40">
        <v>6</v>
      </c>
      <c r="T9" s="37">
        <v>4</v>
      </c>
      <c r="U9" s="41">
        <v>4</v>
      </c>
      <c r="V9" s="41">
        <v>5</v>
      </c>
      <c r="W9" s="41">
        <v>5</v>
      </c>
      <c r="X9" s="42"/>
      <c r="Y9" s="43"/>
      <c r="Z9" s="43"/>
      <c r="AA9" s="44">
        <f t="shared" ref="AA9:AA11" si="1">IF(AM9=0,"",AVERAGE(F9:Z9))</f>
        <v>4.2222222222222223</v>
      </c>
      <c r="AB9" s="45">
        <f t="shared" ref="AB9:AB46" si="2">IF(B9="","",COUNTIF(F9:Z9,"6"))</f>
        <v>2</v>
      </c>
      <c r="AC9" s="46">
        <f t="shared" ref="AC9:AC46" si="3">IF(B9="","",COUNTIF(F9:Z9,"5"))</f>
        <v>2</v>
      </c>
      <c r="AD9" s="46">
        <f t="shared" ref="AD9:AD46" si="4">IF(B9="","",COUNTIF(F9:Z9,"4"))</f>
        <v>12</v>
      </c>
      <c r="AE9" s="46">
        <f t="shared" ref="AE9:AE46" si="5">IF(B9="","",COUNTIF(F9:Z9,"3"))</f>
        <v>2</v>
      </c>
      <c r="AF9" s="46">
        <f t="shared" ref="AF9:AF46" si="6">IF(B9="","",COUNTIF(F9:Z9,"2"))</f>
        <v>0</v>
      </c>
      <c r="AG9" s="47">
        <f t="shared" ref="AG9:AG46" si="7">IF(B9="","",COUNTIF(F9:Z9,"1"))</f>
        <v>0</v>
      </c>
      <c r="AH9" s="48">
        <f t="shared" ref="AH9:AH11" si="8">IF(B9="","",COUNTIF(F9:Z9,"n"))</f>
        <v>0</v>
      </c>
      <c r="AI9" s="46">
        <f t="shared" ref="AI9:AI11" si="9">IF(B9="","",COUNTIF(F9:Z9,"z"))</f>
        <v>0</v>
      </c>
      <c r="AJ9" s="46">
        <f t="shared" ref="AJ9:AJ46" si="10">IF(B9="","",SUM(AB9:AG9))</f>
        <v>18</v>
      </c>
      <c r="AK9" s="4"/>
      <c r="AL9" s="11"/>
      <c r="AM9" s="11">
        <f t="shared" ref="AM9:AM11" si="11">SUM(AB9:AG9)</f>
        <v>18</v>
      </c>
    </row>
    <row r="10" spans="1:39" ht="11.25" customHeight="1" x14ac:dyDescent="0.25">
      <c r="A10" s="4"/>
      <c r="B10" s="49">
        <f>IF(D10="","",2)</f>
        <v>2</v>
      </c>
      <c r="C10" s="50">
        <f t="shared" si="0"/>
        <v>4.5555555555555554</v>
      </c>
      <c r="D10" s="30" t="s">
        <v>72</v>
      </c>
      <c r="E10" s="51" t="s">
        <v>12</v>
      </c>
      <c r="F10" s="32">
        <v>5</v>
      </c>
      <c r="G10" s="52">
        <v>3</v>
      </c>
      <c r="H10" s="34">
        <v>5</v>
      </c>
      <c r="I10" s="35">
        <v>5</v>
      </c>
      <c r="J10" s="36">
        <v>5</v>
      </c>
      <c r="K10" s="36">
        <v>5</v>
      </c>
      <c r="L10" s="37">
        <v>4</v>
      </c>
      <c r="M10" s="36">
        <v>5</v>
      </c>
      <c r="N10" s="38">
        <v>4</v>
      </c>
      <c r="O10" s="36">
        <v>4</v>
      </c>
      <c r="P10" s="53">
        <v>5</v>
      </c>
      <c r="Q10" s="54">
        <v>5</v>
      </c>
      <c r="R10" s="54">
        <v>5</v>
      </c>
      <c r="S10" s="54">
        <v>6</v>
      </c>
      <c r="T10" s="37">
        <v>4</v>
      </c>
      <c r="U10" s="55">
        <v>4</v>
      </c>
      <c r="V10" s="55">
        <v>4</v>
      </c>
      <c r="W10" s="55">
        <v>4</v>
      </c>
      <c r="X10" s="56"/>
      <c r="Y10" s="57"/>
      <c r="Z10" s="57"/>
      <c r="AA10" s="58">
        <f t="shared" si="1"/>
        <v>4.5555555555555554</v>
      </c>
      <c r="AB10" s="59">
        <f t="shared" si="2"/>
        <v>1</v>
      </c>
      <c r="AC10" s="60">
        <f t="shared" si="3"/>
        <v>9</v>
      </c>
      <c r="AD10" s="60">
        <f t="shared" si="4"/>
        <v>7</v>
      </c>
      <c r="AE10" s="60">
        <f t="shared" si="5"/>
        <v>1</v>
      </c>
      <c r="AF10" s="60">
        <f t="shared" si="6"/>
        <v>0</v>
      </c>
      <c r="AG10" s="61">
        <f t="shared" si="7"/>
        <v>0</v>
      </c>
      <c r="AH10" s="62">
        <f t="shared" si="8"/>
        <v>0</v>
      </c>
      <c r="AI10" s="60">
        <f t="shared" si="9"/>
        <v>0</v>
      </c>
      <c r="AJ10" s="60">
        <f t="shared" si="10"/>
        <v>18</v>
      </c>
      <c r="AK10" s="4"/>
      <c r="AL10" s="11"/>
      <c r="AM10" s="11">
        <f t="shared" si="11"/>
        <v>18</v>
      </c>
    </row>
    <row r="11" spans="1:39" ht="11.25" customHeight="1" x14ac:dyDescent="0.25">
      <c r="A11" s="4"/>
      <c r="B11" s="49">
        <f>IF(D11="","",3)</f>
        <v>3</v>
      </c>
      <c r="C11" s="50">
        <f t="shared" si="0"/>
        <v>4.7777777777777777</v>
      </c>
      <c r="D11" s="30" t="s">
        <v>73</v>
      </c>
      <c r="E11" s="51" t="s">
        <v>10</v>
      </c>
      <c r="F11" s="32">
        <v>6</v>
      </c>
      <c r="G11" s="52">
        <v>4</v>
      </c>
      <c r="H11" s="34">
        <v>4</v>
      </c>
      <c r="I11" s="35">
        <v>4</v>
      </c>
      <c r="J11" s="36">
        <v>5</v>
      </c>
      <c r="K11" s="36">
        <v>4</v>
      </c>
      <c r="L11" s="37">
        <v>4</v>
      </c>
      <c r="M11" s="36">
        <v>5</v>
      </c>
      <c r="N11" s="38">
        <v>5</v>
      </c>
      <c r="O11" s="36">
        <v>5</v>
      </c>
      <c r="P11" s="53">
        <v>5</v>
      </c>
      <c r="Q11" s="54">
        <v>4</v>
      </c>
      <c r="R11" s="54">
        <v>4</v>
      </c>
      <c r="S11" s="54">
        <v>6</v>
      </c>
      <c r="T11" s="37">
        <v>6</v>
      </c>
      <c r="U11" s="55">
        <v>5</v>
      </c>
      <c r="V11" s="55">
        <v>4</v>
      </c>
      <c r="W11" s="55">
        <v>6</v>
      </c>
      <c r="X11" s="56"/>
      <c r="Y11" s="57"/>
      <c r="Z11" s="57"/>
      <c r="AA11" s="58">
        <f t="shared" si="1"/>
        <v>4.7777777777777777</v>
      </c>
      <c r="AB11" s="59">
        <f t="shared" si="2"/>
        <v>4</v>
      </c>
      <c r="AC11" s="60">
        <f t="shared" si="3"/>
        <v>6</v>
      </c>
      <c r="AD11" s="60">
        <f t="shared" si="4"/>
        <v>8</v>
      </c>
      <c r="AE11" s="60">
        <f t="shared" si="5"/>
        <v>0</v>
      </c>
      <c r="AF11" s="60">
        <f t="shared" si="6"/>
        <v>0</v>
      </c>
      <c r="AG11" s="61">
        <f t="shared" si="7"/>
        <v>0</v>
      </c>
      <c r="AH11" s="62">
        <f t="shared" si="8"/>
        <v>0</v>
      </c>
      <c r="AI11" s="60">
        <f t="shared" si="9"/>
        <v>0</v>
      </c>
      <c r="AJ11" s="60">
        <f t="shared" si="10"/>
        <v>18</v>
      </c>
      <c r="AK11" s="4"/>
      <c r="AL11" s="11"/>
      <c r="AM11" s="11">
        <f t="shared" si="11"/>
        <v>18</v>
      </c>
    </row>
    <row r="12" spans="1:39" ht="11.25" customHeight="1" x14ac:dyDescent="0.25">
      <c r="A12" s="4"/>
      <c r="B12" s="49">
        <v>4</v>
      </c>
      <c r="C12" s="50"/>
      <c r="D12" s="30" t="s">
        <v>74</v>
      </c>
      <c r="E12" s="51" t="s">
        <v>10</v>
      </c>
      <c r="F12" s="32">
        <v>5</v>
      </c>
      <c r="G12" s="52">
        <v>4</v>
      </c>
      <c r="H12" s="34">
        <v>4</v>
      </c>
      <c r="I12" s="35">
        <v>4</v>
      </c>
      <c r="J12" s="36">
        <v>5</v>
      </c>
      <c r="K12" s="36">
        <v>4</v>
      </c>
      <c r="L12" s="36">
        <v>3</v>
      </c>
      <c r="M12" s="36">
        <v>5</v>
      </c>
      <c r="N12" s="38">
        <v>5</v>
      </c>
      <c r="O12" s="36">
        <v>4</v>
      </c>
      <c r="P12" s="53">
        <v>4</v>
      </c>
      <c r="Q12" s="54">
        <v>4</v>
      </c>
      <c r="R12" s="54">
        <v>5</v>
      </c>
      <c r="S12" s="54">
        <v>6</v>
      </c>
      <c r="T12" s="37">
        <v>6</v>
      </c>
      <c r="U12" s="55">
        <v>5</v>
      </c>
      <c r="V12" s="55">
        <v>5</v>
      </c>
      <c r="W12" s="55">
        <v>5</v>
      </c>
      <c r="X12" s="56"/>
      <c r="Y12" s="57"/>
      <c r="Z12" s="57"/>
      <c r="AA12" s="58"/>
      <c r="AB12" s="59">
        <f t="shared" si="2"/>
        <v>2</v>
      </c>
      <c r="AC12" s="60">
        <f t="shared" si="3"/>
        <v>8</v>
      </c>
      <c r="AD12" s="60">
        <f t="shared" si="4"/>
        <v>7</v>
      </c>
      <c r="AE12" s="60">
        <f t="shared" si="5"/>
        <v>1</v>
      </c>
      <c r="AF12" s="60">
        <f t="shared" si="6"/>
        <v>0</v>
      </c>
      <c r="AG12" s="61">
        <f t="shared" si="7"/>
        <v>0</v>
      </c>
      <c r="AH12" s="62"/>
      <c r="AI12" s="60"/>
      <c r="AJ12" s="60">
        <f t="shared" si="10"/>
        <v>18</v>
      </c>
      <c r="AK12" s="4"/>
      <c r="AL12" s="11"/>
      <c r="AM12" s="11"/>
    </row>
    <row r="13" spans="1:39" ht="11.25" customHeight="1" x14ac:dyDescent="0.25">
      <c r="A13" s="4"/>
      <c r="B13" s="49">
        <v>5</v>
      </c>
      <c r="C13" s="50">
        <f t="shared" ref="C13:C46" si="12">AVERAGE(F13:Z13)</f>
        <v>3.3888888888888888</v>
      </c>
      <c r="D13" s="30" t="s">
        <v>75</v>
      </c>
      <c r="E13" s="51" t="s">
        <v>14</v>
      </c>
      <c r="F13" s="32">
        <v>5</v>
      </c>
      <c r="G13" s="52">
        <v>2</v>
      </c>
      <c r="H13" s="34">
        <v>3</v>
      </c>
      <c r="I13" s="35">
        <v>2</v>
      </c>
      <c r="J13" s="36">
        <v>3</v>
      </c>
      <c r="K13" s="36">
        <v>4</v>
      </c>
      <c r="L13" s="37">
        <v>3</v>
      </c>
      <c r="M13" s="36">
        <v>4</v>
      </c>
      <c r="N13" s="38">
        <v>3</v>
      </c>
      <c r="O13" s="36">
        <v>3</v>
      </c>
      <c r="P13" s="53">
        <v>4</v>
      </c>
      <c r="Q13" s="54">
        <v>2</v>
      </c>
      <c r="R13" s="54">
        <v>4</v>
      </c>
      <c r="S13" s="54">
        <v>4</v>
      </c>
      <c r="T13" s="37">
        <v>4</v>
      </c>
      <c r="U13" s="55">
        <v>4</v>
      </c>
      <c r="V13" s="55">
        <v>3</v>
      </c>
      <c r="W13" s="55">
        <v>4</v>
      </c>
      <c r="X13" s="56"/>
      <c r="Y13" s="57"/>
      <c r="Z13" s="57"/>
      <c r="AA13" s="58">
        <f t="shared" ref="AA13:AA26" si="13">IF(AM13=0,"",AVERAGE(F13:Z13))</f>
        <v>3.3888888888888888</v>
      </c>
      <c r="AB13" s="59">
        <f t="shared" si="2"/>
        <v>0</v>
      </c>
      <c r="AC13" s="60">
        <f t="shared" si="3"/>
        <v>1</v>
      </c>
      <c r="AD13" s="60">
        <f t="shared" si="4"/>
        <v>8</v>
      </c>
      <c r="AE13" s="60">
        <f t="shared" si="5"/>
        <v>6</v>
      </c>
      <c r="AF13" s="60">
        <f t="shared" si="6"/>
        <v>3</v>
      </c>
      <c r="AG13" s="61">
        <f t="shared" si="7"/>
        <v>0</v>
      </c>
      <c r="AH13" s="62">
        <f t="shared" ref="AH13:AH46" si="14">IF(B13="","",COUNTIF(F13:Z13,"n"))</f>
        <v>0</v>
      </c>
      <c r="AI13" s="60">
        <f t="shared" ref="AI13:AI46" si="15">IF(B13="","",COUNTIF(F13:Z13,"z"))</f>
        <v>0</v>
      </c>
      <c r="AJ13" s="60">
        <f t="shared" si="10"/>
        <v>18</v>
      </c>
      <c r="AK13" s="4"/>
      <c r="AL13" s="11"/>
      <c r="AM13" s="11">
        <f t="shared" ref="AM13:AM26" si="16">SUM(AB13:AG13)</f>
        <v>18</v>
      </c>
    </row>
    <row r="14" spans="1:39" ht="11.25" customHeight="1" x14ac:dyDescent="0.25">
      <c r="A14" s="4"/>
      <c r="B14" s="49">
        <v>6</v>
      </c>
      <c r="C14" s="50">
        <f t="shared" si="12"/>
        <v>5.166666666666667</v>
      </c>
      <c r="D14" s="30" t="s">
        <v>76</v>
      </c>
      <c r="E14" s="51" t="s">
        <v>10</v>
      </c>
      <c r="F14" s="32">
        <v>5</v>
      </c>
      <c r="G14" s="52">
        <v>4</v>
      </c>
      <c r="H14" s="34">
        <v>5</v>
      </c>
      <c r="I14" s="35">
        <v>5</v>
      </c>
      <c r="J14" s="36">
        <v>5</v>
      </c>
      <c r="K14" s="36">
        <v>5</v>
      </c>
      <c r="L14" s="37">
        <v>5</v>
      </c>
      <c r="M14" s="36">
        <v>5</v>
      </c>
      <c r="N14" s="38">
        <v>5</v>
      </c>
      <c r="O14" s="36">
        <v>5</v>
      </c>
      <c r="P14" s="53">
        <v>5</v>
      </c>
      <c r="Q14" s="54">
        <v>5</v>
      </c>
      <c r="R14" s="54">
        <v>5</v>
      </c>
      <c r="S14" s="54">
        <v>6</v>
      </c>
      <c r="T14" s="37">
        <v>6</v>
      </c>
      <c r="U14" s="55">
        <v>6</v>
      </c>
      <c r="V14" s="55">
        <v>5</v>
      </c>
      <c r="W14" s="55">
        <v>6</v>
      </c>
      <c r="X14" s="56"/>
      <c r="Y14" s="57"/>
      <c r="Z14" s="57"/>
      <c r="AA14" s="63">
        <f t="shared" si="13"/>
        <v>5.166666666666667</v>
      </c>
      <c r="AB14" s="59">
        <f t="shared" si="2"/>
        <v>4</v>
      </c>
      <c r="AC14" s="60">
        <f t="shared" si="3"/>
        <v>13</v>
      </c>
      <c r="AD14" s="60">
        <f t="shared" si="4"/>
        <v>1</v>
      </c>
      <c r="AE14" s="60">
        <f t="shared" si="5"/>
        <v>0</v>
      </c>
      <c r="AF14" s="60">
        <f t="shared" si="6"/>
        <v>0</v>
      </c>
      <c r="AG14" s="61">
        <f t="shared" si="7"/>
        <v>0</v>
      </c>
      <c r="AH14" s="62">
        <f t="shared" si="14"/>
        <v>0</v>
      </c>
      <c r="AI14" s="60">
        <f t="shared" si="15"/>
        <v>0</v>
      </c>
      <c r="AJ14" s="60">
        <f t="shared" si="10"/>
        <v>18</v>
      </c>
      <c r="AK14" s="4"/>
      <c r="AL14" s="11"/>
      <c r="AM14" s="11">
        <f t="shared" si="16"/>
        <v>18</v>
      </c>
    </row>
    <row r="15" spans="1:39" ht="11.25" customHeight="1" x14ac:dyDescent="0.25">
      <c r="A15" s="4"/>
      <c r="B15" s="49">
        <v>7</v>
      </c>
      <c r="C15" s="50">
        <f t="shared" si="12"/>
        <v>5</v>
      </c>
      <c r="D15" s="30" t="s">
        <v>77</v>
      </c>
      <c r="E15" s="51" t="s">
        <v>10</v>
      </c>
      <c r="F15" s="32">
        <v>5</v>
      </c>
      <c r="G15" s="52">
        <v>5</v>
      </c>
      <c r="H15" s="34">
        <v>5</v>
      </c>
      <c r="I15" s="35">
        <v>5</v>
      </c>
      <c r="J15" s="36">
        <v>5</v>
      </c>
      <c r="K15" s="36">
        <v>5</v>
      </c>
      <c r="L15" s="37">
        <v>5</v>
      </c>
      <c r="M15" s="36">
        <v>5</v>
      </c>
      <c r="N15" s="38">
        <v>5</v>
      </c>
      <c r="O15" s="36">
        <v>4</v>
      </c>
      <c r="P15" s="53">
        <v>5</v>
      </c>
      <c r="Q15" s="54">
        <v>4</v>
      </c>
      <c r="R15" s="54">
        <v>5</v>
      </c>
      <c r="S15" s="54">
        <v>5</v>
      </c>
      <c r="T15" s="37">
        <v>5</v>
      </c>
      <c r="U15" s="55">
        <v>6</v>
      </c>
      <c r="V15" s="55">
        <v>5</v>
      </c>
      <c r="W15" s="55">
        <v>6</v>
      </c>
      <c r="X15" s="56"/>
      <c r="Y15" s="57"/>
      <c r="Z15" s="57"/>
      <c r="AA15" s="58">
        <f t="shared" si="13"/>
        <v>5</v>
      </c>
      <c r="AB15" s="59">
        <f t="shared" si="2"/>
        <v>2</v>
      </c>
      <c r="AC15" s="60">
        <f t="shared" si="3"/>
        <v>14</v>
      </c>
      <c r="AD15" s="60">
        <f t="shared" si="4"/>
        <v>2</v>
      </c>
      <c r="AE15" s="60">
        <f t="shared" si="5"/>
        <v>0</v>
      </c>
      <c r="AF15" s="60">
        <f t="shared" si="6"/>
        <v>0</v>
      </c>
      <c r="AG15" s="61">
        <f t="shared" si="7"/>
        <v>0</v>
      </c>
      <c r="AH15" s="62">
        <f t="shared" si="14"/>
        <v>0</v>
      </c>
      <c r="AI15" s="60">
        <f t="shared" si="15"/>
        <v>0</v>
      </c>
      <c r="AJ15" s="60">
        <f t="shared" si="10"/>
        <v>18</v>
      </c>
      <c r="AK15" s="4"/>
      <c r="AL15" s="11"/>
      <c r="AM15" s="11">
        <f t="shared" si="16"/>
        <v>18</v>
      </c>
    </row>
    <row r="16" spans="1:39" ht="11.25" customHeight="1" x14ac:dyDescent="0.25">
      <c r="A16" s="4"/>
      <c r="B16" s="49">
        <v>8</v>
      </c>
      <c r="C16" s="50">
        <f t="shared" si="12"/>
        <v>4.2222222222222223</v>
      </c>
      <c r="D16" s="30" t="s">
        <v>78</v>
      </c>
      <c r="E16" s="51" t="s">
        <v>10</v>
      </c>
      <c r="F16" s="32">
        <v>5</v>
      </c>
      <c r="G16" s="52">
        <v>3</v>
      </c>
      <c r="H16" s="34">
        <v>4</v>
      </c>
      <c r="I16" s="35">
        <v>4</v>
      </c>
      <c r="J16" s="36">
        <v>5</v>
      </c>
      <c r="K16" s="36">
        <v>4</v>
      </c>
      <c r="L16" s="37">
        <v>4</v>
      </c>
      <c r="M16" s="36">
        <v>5</v>
      </c>
      <c r="N16" s="38">
        <v>3</v>
      </c>
      <c r="O16" s="36">
        <v>3</v>
      </c>
      <c r="P16" s="53">
        <v>4</v>
      </c>
      <c r="Q16" s="54">
        <v>3</v>
      </c>
      <c r="R16" s="54">
        <v>4</v>
      </c>
      <c r="S16" s="54">
        <v>6</v>
      </c>
      <c r="T16" s="37">
        <v>6</v>
      </c>
      <c r="U16" s="55">
        <v>5</v>
      </c>
      <c r="V16" s="55">
        <v>3</v>
      </c>
      <c r="W16" s="55">
        <v>5</v>
      </c>
      <c r="X16" s="56"/>
      <c r="Y16" s="57"/>
      <c r="Z16" s="57"/>
      <c r="AA16" s="58">
        <f t="shared" si="13"/>
        <v>4.2222222222222223</v>
      </c>
      <c r="AB16" s="59">
        <f t="shared" si="2"/>
        <v>2</v>
      </c>
      <c r="AC16" s="60">
        <f t="shared" si="3"/>
        <v>5</v>
      </c>
      <c r="AD16" s="60">
        <f t="shared" si="4"/>
        <v>6</v>
      </c>
      <c r="AE16" s="60">
        <f t="shared" si="5"/>
        <v>5</v>
      </c>
      <c r="AF16" s="60">
        <f t="shared" si="6"/>
        <v>0</v>
      </c>
      <c r="AG16" s="61">
        <f t="shared" si="7"/>
        <v>0</v>
      </c>
      <c r="AH16" s="62">
        <f t="shared" si="14"/>
        <v>0</v>
      </c>
      <c r="AI16" s="60">
        <f t="shared" si="15"/>
        <v>0</v>
      </c>
      <c r="AJ16" s="60">
        <f t="shared" si="10"/>
        <v>18</v>
      </c>
      <c r="AK16" s="4"/>
      <c r="AL16" s="11"/>
      <c r="AM16" s="11">
        <f t="shared" si="16"/>
        <v>18</v>
      </c>
    </row>
    <row r="17" spans="1:39" ht="11.25" customHeight="1" x14ac:dyDescent="0.25">
      <c r="A17" s="4"/>
      <c r="B17" s="49">
        <v>9</v>
      </c>
      <c r="C17" s="50">
        <f t="shared" si="12"/>
        <v>4.3888888888888893</v>
      </c>
      <c r="D17" s="30" t="s">
        <v>79</v>
      </c>
      <c r="E17" s="51" t="s">
        <v>10</v>
      </c>
      <c r="F17" s="32">
        <v>6</v>
      </c>
      <c r="G17" s="52">
        <v>3</v>
      </c>
      <c r="H17" s="34">
        <v>4</v>
      </c>
      <c r="I17" s="35">
        <v>4</v>
      </c>
      <c r="J17" s="36">
        <v>4</v>
      </c>
      <c r="K17" s="36">
        <v>4</v>
      </c>
      <c r="L17" s="37">
        <v>4</v>
      </c>
      <c r="M17" s="36">
        <v>5</v>
      </c>
      <c r="N17" s="38">
        <v>4</v>
      </c>
      <c r="O17" s="36">
        <v>4</v>
      </c>
      <c r="P17" s="53">
        <v>4</v>
      </c>
      <c r="Q17" s="54">
        <v>3</v>
      </c>
      <c r="R17" s="54">
        <v>5</v>
      </c>
      <c r="S17" s="54">
        <v>5</v>
      </c>
      <c r="T17" s="37">
        <v>6</v>
      </c>
      <c r="U17" s="55">
        <v>6</v>
      </c>
      <c r="V17" s="55">
        <v>3</v>
      </c>
      <c r="W17" s="55">
        <v>5</v>
      </c>
      <c r="X17" s="56"/>
      <c r="Y17" s="57"/>
      <c r="Z17" s="57"/>
      <c r="AA17" s="58">
        <f t="shared" si="13"/>
        <v>4.3888888888888893</v>
      </c>
      <c r="AB17" s="59">
        <f t="shared" si="2"/>
        <v>3</v>
      </c>
      <c r="AC17" s="60">
        <f t="shared" si="3"/>
        <v>4</v>
      </c>
      <c r="AD17" s="60">
        <f t="shared" si="4"/>
        <v>8</v>
      </c>
      <c r="AE17" s="60">
        <f t="shared" si="5"/>
        <v>3</v>
      </c>
      <c r="AF17" s="60">
        <f t="shared" si="6"/>
        <v>0</v>
      </c>
      <c r="AG17" s="61">
        <f t="shared" si="7"/>
        <v>0</v>
      </c>
      <c r="AH17" s="62">
        <f t="shared" si="14"/>
        <v>0</v>
      </c>
      <c r="AI17" s="60">
        <f t="shared" si="15"/>
        <v>0</v>
      </c>
      <c r="AJ17" s="60">
        <f t="shared" si="10"/>
        <v>18</v>
      </c>
      <c r="AK17" s="4"/>
      <c r="AL17" s="11"/>
      <c r="AM17" s="11">
        <f t="shared" si="16"/>
        <v>18</v>
      </c>
    </row>
    <row r="18" spans="1:39" ht="11.25" customHeight="1" x14ac:dyDescent="0.25">
      <c r="A18" s="4"/>
      <c r="B18" s="49">
        <v>10</v>
      </c>
      <c r="C18" s="50">
        <f t="shared" si="12"/>
        <v>4.2222222222222223</v>
      </c>
      <c r="D18" s="30" t="s">
        <v>80</v>
      </c>
      <c r="E18" s="51" t="s">
        <v>12</v>
      </c>
      <c r="F18" s="32">
        <v>6</v>
      </c>
      <c r="G18" s="52">
        <v>3</v>
      </c>
      <c r="H18" s="34">
        <v>4</v>
      </c>
      <c r="I18" s="35">
        <v>4</v>
      </c>
      <c r="J18" s="36">
        <v>5</v>
      </c>
      <c r="K18" s="36">
        <v>4</v>
      </c>
      <c r="L18" s="37">
        <v>4</v>
      </c>
      <c r="M18" s="36">
        <v>4</v>
      </c>
      <c r="N18" s="38">
        <v>4</v>
      </c>
      <c r="O18" s="36">
        <v>4</v>
      </c>
      <c r="P18" s="53">
        <v>4</v>
      </c>
      <c r="Q18" s="54">
        <v>4</v>
      </c>
      <c r="R18" s="54">
        <v>4</v>
      </c>
      <c r="S18" s="54">
        <v>6</v>
      </c>
      <c r="T18" s="37">
        <v>4</v>
      </c>
      <c r="U18" s="55">
        <v>4</v>
      </c>
      <c r="V18" s="55">
        <v>4</v>
      </c>
      <c r="W18" s="55">
        <v>4</v>
      </c>
      <c r="X18" s="56"/>
      <c r="Y18" s="57"/>
      <c r="Z18" s="57"/>
      <c r="AA18" s="58">
        <f t="shared" si="13"/>
        <v>4.2222222222222223</v>
      </c>
      <c r="AB18" s="59">
        <f t="shared" si="2"/>
        <v>2</v>
      </c>
      <c r="AC18" s="60">
        <f t="shared" si="3"/>
        <v>1</v>
      </c>
      <c r="AD18" s="60">
        <f t="shared" si="4"/>
        <v>14</v>
      </c>
      <c r="AE18" s="60">
        <f t="shared" si="5"/>
        <v>1</v>
      </c>
      <c r="AF18" s="60">
        <f t="shared" si="6"/>
        <v>0</v>
      </c>
      <c r="AG18" s="61">
        <f t="shared" si="7"/>
        <v>0</v>
      </c>
      <c r="AH18" s="62">
        <f t="shared" si="14"/>
        <v>0</v>
      </c>
      <c r="AI18" s="60">
        <f t="shared" si="15"/>
        <v>0</v>
      </c>
      <c r="AJ18" s="60">
        <f t="shared" si="10"/>
        <v>18</v>
      </c>
      <c r="AK18" s="4"/>
      <c r="AL18" s="11"/>
      <c r="AM18" s="11">
        <f t="shared" si="16"/>
        <v>18</v>
      </c>
    </row>
    <row r="19" spans="1:39" ht="11.25" customHeight="1" x14ac:dyDescent="0.25">
      <c r="A19" s="4"/>
      <c r="B19" s="64">
        <v>11</v>
      </c>
      <c r="C19" s="65">
        <f t="shared" si="12"/>
        <v>4.7777777777777777</v>
      </c>
      <c r="D19" s="30" t="s">
        <v>81</v>
      </c>
      <c r="E19" s="66" t="s">
        <v>10</v>
      </c>
      <c r="F19" s="32">
        <v>6</v>
      </c>
      <c r="G19" s="52">
        <v>4</v>
      </c>
      <c r="H19" s="34">
        <v>5</v>
      </c>
      <c r="I19" s="35">
        <v>4</v>
      </c>
      <c r="J19" s="36">
        <v>5</v>
      </c>
      <c r="K19" s="36">
        <v>4</v>
      </c>
      <c r="L19" s="37">
        <v>4</v>
      </c>
      <c r="M19" s="36">
        <v>5</v>
      </c>
      <c r="N19" s="38">
        <v>5</v>
      </c>
      <c r="O19" s="36">
        <v>5</v>
      </c>
      <c r="P19" s="67">
        <v>4</v>
      </c>
      <c r="Q19" s="68">
        <v>4</v>
      </c>
      <c r="R19" s="68">
        <v>5</v>
      </c>
      <c r="S19" s="68">
        <v>5</v>
      </c>
      <c r="T19" s="37">
        <v>6</v>
      </c>
      <c r="U19" s="69">
        <v>5</v>
      </c>
      <c r="V19" s="69">
        <v>4</v>
      </c>
      <c r="W19" s="69">
        <v>6</v>
      </c>
      <c r="X19" s="70"/>
      <c r="Y19" s="71"/>
      <c r="Z19" s="71"/>
      <c r="AA19" s="72">
        <f t="shared" si="13"/>
        <v>4.7777777777777777</v>
      </c>
      <c r="AB19" s="73">
        <f t="shared" si="2"/>
        <v>3</v>
      </c>
      <c r="AC19" s="74">
        <f t="shared" si="3"/>
        <v>8</v>
      </c>
      <c r="AD19" s="74">
        <f t="shared" si="4"/>
        <v>7</v>
      </c>
      <c r="AE19" s="74">
        <f t="shared" si="5"/>
        <v>0</v>
      </c>
      <c r="AF19" s="74">
        <f t="shared" si="6"/>
        <v>0</v>
      </c>
      <c r="AG19" s="75">
        <f t="shared" si="7"/>
        <v>0</v>
      </c>
      <c r="AH19" s="76">
        <f t="shared" si="14"/>
        <v>0</v>
      </c>
      <c r="AI19" s="74">
        <f t="shared" si="15"/>
        <v>0</v>
      </c>
      <c r="AJ19" s="74">
        <f t="shared" si="10"/>
        <v>18</v>
      </c>
      <c r="AK19" s="4"/>
      <c r="AL19" s="11"/>
      <c r="AM19" s="11">
        <f t="shared" si="16"/>
        <v>18</v>
      </c>
    </row>
    <row r="20" spans="1:39" ht="11.25" customHeight="1" x14ac:dyDescent="0.25">
      <c r="A20" s="4"/>
      <c r="B20" s="77">
        <v>12</v>
      </c>
      <c r="C20" s="78">
        <f t="shared" si="12"/>
        <v>4.333333333333333</v>
      </c>
      <c r="D20" s="30" t="s">
        <v>82</v>
      </c>
      <c r="E20" s="79" t="s">
        <v>12</v>
      </c>
      <c r="F20" s="32">
        <v>6</v>
      </c>
      <c r="G20" s="52">
        <v>3</v>
      </c>
      <c r="H20" s="34">
        <v>4</v>
      </c>
      <c r="I20" s="35">
        <v>4</v>
      </c>
      <c r="J20" s="36">
        <v>5</v>
      </c>
      <c r="K20" s="36">
        <v>4</v>
      </c>
      <c r="L20" s="37">
        <v>4</v>
      </c>
      <c r="M20" s="36">
        <v>4</v>
      </c>
      <c r="N20" s="38">
        <v>4</v>
      </c>
      <c r="O20" s="36">
        <v>4</v>
      </c>
      <c r="P20" s="80">
        <v>4</v>
      </c>
      <c r="Q20" s="81">
        <v>3</v>
      </c>
      <c r="R20" s="81">
        <v>4</v>
      </c>
      <c r="S20" s="81">
        <v>6</v>
      </c>
      <c r="T20" s="37">
        <v>5</v>
      </c>
      <c r="U20" s="82">
        <v>4</v>
      </c>
      <c r="V20" s="82">
        <v>5</v>
      </c>
      <c r="W20" s="82">
        <v>5</v>
      </c>
      <c r="X20" s="83"/>
      <c r="Y20" s="84"/>
      <c r="Z20" s="84"/>
      <c r="AA20" s="85">
        <f t="shared" si="13"/>
        <v>4.333333333333333</v>
      </c>
      <c r="AB20" s="16">
        <f t="shared" si="2"/>
        <v>2</v>
      </c>
      <c r="AC20" s="14">
        <f t="shared" si="3"/>
        <v>4</v>
      </c>
      <c r="AD20" s="14">
        <f t="shared" si="4"/>
        <v>10</v>
      </c>
      <c r="AE20" s="14">
        <f t="shared" si="5"/>
        <v>2</v>
      </c>
      <c r="AF20" s="14">
        <f t="shared" si="6"/>
        <v>0</v>
      </c>
      <c r="AG20" s="15">
        <f t="shared" si="7"/>
        <v>0</v>
      </c>
      <c r="AH20" s="86">
        <f t="shared" si="14"/>
        <v>0</v>
      </c>
      <c r="AI20" s="14">
        <f t="shared" si="15"/>
        <v>0</v>
      </c>
      <c r="AJ20" s="14">
        <f t="shared" si="10"/>
        <v>18</v>
      </c>
      <c r="AK20" s="4"/>
      <c r="AL20" s="11"/>
      <c r="AM20" s="11">
        <f t="shared" si="16"/>
        <v>18</v>
      </c>
    </row>
    <row r="21" spans="1:39" ht="11.25" customHeight="1" x14ac:dyDescent="0.25">
      <c r="A21" s="4"/>
      <c r="B21" s="49">
        <v>13</v>
      </c>
      <c r="C21" s="50">
        <f t="shared" si="12"/>
        <v>5.166666666666667</v>
      </c>
      <c r="D21" s="30" t="s">
        <v>83</v>
      </c>
      <c r="E21" s="51" t="s">
        <v>10</v>
      </c>
      <c r="F21" s="32">
        <v>6</v>
      </c>
      <c r="G21" s="52">
        <v>4</v>
      </c>
      <c r="H21" s="34">
        <v>5</v>
      </c>
      <c r="I21" s="35">
        <v>5</v>
      </c>
      <c r="J21" s="36">
        <v>5</v>
      </c>
      <c r="K21" s="36">
        <v>5</v>
      </c>
      <c r="L21" s="37">
        <v>5</v>
      </c>
      <c r="M21" s="36">
        <v>6</v>
      </c>
      <c r="N21" s="38">
        <v>5</v>
      </c>
      <c r="O21" s="36">
        <v>5</v>
      </c>
      <c r="P21" s="53">
        <v>5</v>
      </c>
      <c r="Q21" s="54">
        <v>4</v>
      </c>
      <c r="R21" s="54">
        <v>4</v>
      </c>
      <c r="S21" s="54">
        <v>6</v>
      </c>
      <c r="T21" s="37">
        <v>6</v>
      </c>
      <c r="U21" s="55">
        <v>6</v>
      </c>
      <c r="V21" s="55">
        <v>5</v>
      </c>
      <c r="W21" s="55">
        <v>6</v>
      </c>
      <c r="X21" s="56"/>
      <c r="Y21" s="57"/>
      <c r="Z21" s="57"/>
      <c r="AA21" s="63">
        <f t="shared" si="13"/>
        <v>5.166666666666667</v>
      </c>
      <c r="AB21" s="59">
        <f t="shared" si="2"/>
        <v>6</v>
      </c>
      <c r="AC21" s="60">
        <f t="shared" si="3"/>
        <v>9</v>
      </c>
      <c r="AD21" s="60">
        <f t="shared" si="4"/>
        <v>3</v>
      </c>
      <c r="AE21" s="60">
        <f t="shared" si="5"/>
        <v>0</v>
      </c>
      <c r="AF21" s="60">
        <f t="shared" si="6"/>
        <v>0</v>
      </c>
      <c r="AG21" s="61">
        <f t="shared" si="7"/>
        <v>0</v>
      </c>
      <c r="AH21" s="62">
        <f t="shared" si="14"/>
        <v>0</v>
      </c>
      <c r="AI21" s="60">
        <f t="shared" si="15"/>
        <v>0</v>
      </c>
      <c r="AJ21" s="60">
        <f t="shared" si="10"/>
        <v>18</v>
      </c>
      <c r="AK21" s="4"/>
      <c r="AL21" s="11"/>
      <c r="AM21" s="11">
        <f t="shared" si="16"/>
        <v>18</v>
      </c>
    </row>
    <row r="22" spans="1:39" ht="11.25" customHeight="1" x14ac:dyDescent="0.25">
      <c r="A22" s="4"/>
      <c r="B22" s="49">
        <v>14</v>
      </c>
      <c r="C22" s="50">
        <f t="shared" si="12"/>
        <v>4.5</v>
      </c>
      <c r="D22" s="30" t="s">
        <v>84</v>
      </c>
      <c r="E22" s="51" t="s">
        <v>12</v>
      </c>
      <c r="F22" s="32">
        <v>6</v>
      </c>
      <c r="G22" s="52">
        <v>3</v>
      </c>
      <c r="H22" s="34">
        <v>4</v>
      </c>
      <c r="I22" s="35">
        <v>3</v>
      </c>
      <c r="J22" s="36">
        <v>5</v>
      </c>
      <c r="K22" s="36">
        <v>4</v>
      </c>
      <c r="L22" s="37">
        <v>4</v>
      </c>
      <c r="M22" s="36">
        <v>5</v>
      </c>
      <c r="N22" s="38">
        <v>4</v>
      </c>
      <c r="O22" s="36">
        <v>4</v>
      </c>
      <c r="P22" s="53">
        <v>4</v>
      </c>
      <c r="Q22" s="54">
        <v>3</v>
      </c>
      <c r="R22" s="54">
        <v>5</v>
      </c>
      <c r="S22" s="54">
        <v>6</v>
      </c>
      <c r="T22" s="37">
        <v>6</v>
      </c>
      <c r="U22" s="55">
        <v>5</v>
      </c>
      <c r="V22" s="55">
        <v>4</v>
      </c>
      <c r="W22" s="55">
        <v>6</v>
      </c>
      <c r="X22" s="56"/>
      <c r="Y22" s="57"/>
      <c r="Z22" s="57"/>
      <c r="AA22" s="58">
        <f t="shared" si="13"/>
        <v>4.5</v>
      </c>
      <c r="AB22" s="59">
        <f t="shared" si="2"/>
        <v>4</v>
      </c>
      <c r="AC22" s="60">
        <f t="shared" si="3"/>
        <v>4</v>
      </c>
      <c r="AD22" s="60">
        <f t="shared" si="4"/>
        <v>7</v>
      </c>
      <c r="AE22" s="60">
        <f t="shared" si="5"/>
        <v>3</v>
      </c>
      <c r="AF22" s="60">
        <f t="shared" si="6"/>
        <v>0</v>
      </c>
      <c r="AG22" s="61">
        <f t="shared" si="7"/>
        <v>0</v>
      </c>
      <c r="AH22" s="62">
        <f t="shared" si="14"/>
        <v>0</v>
      </c>
      <c r="AI22" s="60">
        <f t="shared" si="15"/>
        <v>0</v>
      </c>
      <c r="AJ22" s="60">
        <f t="shared" si="10"/>
        <v>18</v>
      </c>
      <c r="AK22" s="4"/>
      <c r="AL22" s="11"/>
      <c r="AM22" s="11">
        <f t="shared" si="16"/>
        <v>18</v>
      </c>
    </row>
    <row r="23" spans="1:39" ht="11.25" customHeight="1" x14ac:dyDescent="0.25">
      <c r="A23" s="4"/>
      <c r="B23" s="49">
        <v>15</v>
      </c>
      <c r="C23" s="50">
        <f t="shared" si="12"/>
        <v>5</v>
      </c>
      <c r="D23" s="30" t="s">
        <v>85</v>
      </c>
      <c r="E23" s="51" t="s">
        <v>10</v>
      </c>
      <c r="F23" s="32">
        <v>6</v>
      </c>
      <c r="G23" s="52">
        <v>4</v>
      </c>
      <c r="H23" s="34">
        <v>5</v>
      </c>
      <c r="I23" s="35">
        <v>5</v>
      </c>
      <c r="J23" s="36">
        <v>6</v>
      </c>
      <c r="K23" s="36">
        <v>5</v>
      </c>
      <c r="L23" s="37">
        <v>5</v>
      </c>
      <c r="M23" s="36">
        <v>5</v>
      </c>
      <c r="N23" s="38">
        <v>4</v>
      </c>
      <c r="O23" s="36">
        <v>4</v>
      </c>
      <c r="P23" s="53">
        <v>5</v>
      </c>
      <c r="Q23" s="54">
        <v>3</v>
      </c>
      <c r="R23" s="54">
        <v>5</v>
      </c>
      <c r="S23" s="54">
        <v>6</v>
      </c>
      <c r="T23" s="37">
        <v>6</v>
      </c>
      <c r="U23" s="55">
        <v>6</v>
      </c>
      <c r="V23" s="55">
        <v>4</v>
      </c>
      <c r="W23" s="55">
        <v>6</v>
      </c>
      <c r="X23" s="56"/>
      <c r="Y23" s="57"/>
      <c r="Z23" s="57"/>
      <c r="AA23" s="58">
        <f t="shared" si="13"/>
        <v>5</v>
      </c>
      <c r="AB23" s="59">
        <f t="shared" si="2"/>
        <v>6</v>
      </c>
      <c r="AC23" s="60">
        <f t="shared" si="3"/>
        <v>7</v>
      </c>
      <c r="AD23" s="60">
        <f t="shared" si="4"/>
        <v>4</v>
      </c>
      <c r="AE23" s="60">
        <f t="shared" si="5"/>
        <v>1</v>
      </c>
      <c r="AF23" s="60">
        <f t="shared" si="6"/>
        <v>0</v>
      </c>
      <c r="AG23" s="61">
        <f t="shared" si="7"/>
        <v>0</v>
      </c>
      <c r="AH23" s="62">
        <f t="shared" si="14"/>
        <v>0</v>
      </c>
      <c r="AI23" s="60">
        <f t="shared" si="15"/>
        <v>0</v>
      </c>
      <c r="AJ23" s="60">
        <f t="shared" si="10"/>
        <v>18</v>
      </c>
      <c r="AK23" s="4"/>
      <c r="AL23" s="11"/>
      <c r="AM23" s="11">
        <f t="shared" si="16"/>
        <v>18</v>
      </c>
    </row>
    <row r="24" spans="1:39" ht="11.25" customHeight="1" x14ac:dyDescent="0.25">
      <c r="A24" s="4"/>
      <c r="B24" s="49">
        <v>16</v>
      </c>
      <c r="C24" s="50">
        <f t="shared" si="12"/>
        <v>5.333333333333333</v>
      </c>
      <c r="D24" s="30" t="s">
        <v>86</v>
      </c>
      <c r="E24" s="51" t="s">
        <v>10</v>
      </c>
      <c r="F24" s="32">
        <v>6</v>
      </c>
      <c r="G24" s="52">
        <v>5</v>
      </c>
      <c r="H24" s="34">
        <v>5</v>
      </c>
      <c r="I24" s="35">
        <v>5</v>
      </c>
      <c r="J24" s="36">
        <v>5</v>
      </c>
      <c r="K24" s="36">
        <v>5</v>
      </c>
      <c r="L24" s="37">
        <v>5</v>
      </c>
      <c r="M24" s="36">
        <v>6</v>
      </c>
      <c r="N24" s="38">
        <v>5</v>
      </c>
      <c r="O24" s="36">
        <v>5</v>
      </c>
      <c r="P24" s="53">
        <v>5</v>
      </c>
      <c r="Q24" s="54">
        <v>5</v>
      </c>
      <c r="R24" s="54">
        <v>5</v>
      </c>
      <c r="S24" s="54">
        <v>6</v>
      </c>
      <c r="T24" s="37">
        <v>6</v>
      </c>
      <c r="U24" s="55">
        <v>6</v>
      </c>
      <c r="V24" s="55">
        <v>5</v>
      </c>
      <c r="W24" s="55">
        <v>6</v>
      </c>
      <c r="X24" s="56"/>
      <c r="Y24" s="57"/>
      <c r="Z24" s="57"/>
      <c r="AA24" s="63">
        <f t="shared" si="13"/>
        <v>5.333333333333333</v>
      </c>
      <c r="AB24" s="59">
        <f t="shared" si="2"/>
        <v>6</v>
      </c>
      <c r="AC24" s="60">
        <f t="shared" si="3"/>
        <v>12</v>
      </c>
      <c r="AD24" s="60">
        <f t="shared" si="4"/>
        <v>0</v>
      </c>
      <c r="AE24" s="60">
        <f t="shared" si="5"/>
        <v>0</v>
      </c>
      <c r="AF24" s="60">
        <f t="shared" si="6"/>
        <v>0</v>
      </c>
      <c r="AG24" s="61">
        <f t="shared" si="7"/>
        <v>0</v>
      </c>
      <c r="AH24" s="62">
        <f t="shared" si="14"/>
        <v>0</v>
      </c>
      <c r="AI24" s="60">
        <f t="shared" si="15"/>
        <v>0</v>
      </c>
      <c r="AJ24" s="60">
        <f t="shared" si="10"/>
        <v>18</v>
      </c>
      <c r="AK24" s="4"/>
      <c r="AL24" s="11"/>
      <c r="AM24" s="11">
        <f t="shared" si="16"/>
        <v>18</v>
      </c>
    </row>
    <row r="25" spans="1:39" ht="11.25" customHeight="1" x14ac:dyDescent="0.25">
      <c r="A25" s="4"/>
      <c r="B25" s="49">
        <v>17</v>
      </c>
      <c r="C25" s="50">
        <f t="shared" si="12"/>
        <v>4.833333333333333</v>
      </c>
      <c r="D25" s="30" t="s">
        <v>87</v>
      </c>
      <c r="E25" s="51" t="s">
        <v>10</v>
      </c>
      <c r="F25" s="32">
        <v>6</v>
      </c>
      <c r="G25" s="52">
        <v>3</v>
      </c>
      <c r="H25" s="34">
        <v>5</v>
      </c>
      <c r="I25" s="35">
        <v>5</v>
      </c>
      <c r="J25" s="36">
        <v>5</v>
      </c>
      <c r="K25" s="36">
        <v>4</v>
      </c>
      <c r="L25" s="37">
        <v>4</v>
      </c>
      <c r="M25" s="36">
        <v>5</v>
      </c>
      <c r="N25" s="38">
        <v>5</v>
      </c>
      <c r="O25" s="36">
        <v>5</v>
      </c>
      <c r="P25" s="53">
        <v>5</v>
      </c>
      <c r="Q25" s="54">
        <v>5</v>
      </c>
      <c r="R25" s="54">
        <v>5</v>
      </c>
      <c r="S25" s="54">
        <v>6</v>
      </c>
      <c r="T25" s="37">
        <v>5</v>
      </c>
      <c r="U25" s="55">
        <v>4</v>
      </c>
      <c r="V25" s="55">
        <v>5</v>
      </c>
      <c r="W25" s="55">
        <v>5</v>
      </c>
      <c r="X25" s="56"/>
      <c r="Y25" s="57"/>
      <c r="Z25" s="57"/>
      <c r="AA25" s="58">
        <f t="shared" si="13"/>
        <v>4.833333333333333</v>
      </c>
      <c r="AB25" s="59">
        <f t="shared" si="2"/>
        <v>2</v>
      </c>
      <c r="AC25" s="60">
        <f t="shared" si="3"/>
        <v>12</v>
      </c>
      <c r="AD25" s="60">
        <f t="shared" si="4"/>
        <v>3</v>
      </c>
      <c r="AE25" s="60">
        <f t="shared" si="5"/>
        <v>1</v>
      </c>
      <c r="AF25" s="60">
        <f t="shared" si="6"/>
        <v>0</v>
      </c>
      <c r="AG25" s="61">
        <f t="shared" si="7"/>
        <v>0</v>
      </c>
      <c r="AH25" s="62">
        <f t="shared" si="14"/>
        <v>0</v>
      </c>
      <c r="AI25" s="60">
        <f t="shared" si="15"/>
        <v>0</v>
      </c>
      <c r="AJ25" s="60">
        <f t="shared" si="10"/>
        <v>18</v>
      </c>
      <c r="AK25" s="4"/>
      <c r="AL25" s="11"/>
      <c r="AM25" s="11">
        <f t="shared" si="16"/>
        <v>18</v>
      </c>
    </row>
    <row r="26" spans="1:39" ht="11.25" customHeight="1" x14ac:dyDescent="0.25">
      <c r="A26" s="4"/>
      <c r="B26" s="49">
        <v>18</v>
      </c>
      <c r="C26" s="50">
        <f t="shared" si="12"/>
        <v>3.2222222222222223</v>
      </c>
      <c r="D26" s="30" t="s">
        <v>88</v>
      </c>
      <c r="E26" s="51" t="s">
        <v>12</v>
      </c>
      <c r="F26" s="32">
        <v>5</v>
      </c>
      <c r="G26" s="52">
        <v>2</v>
      </c>
      <c r="H26" s="34">
        <v>3</v>
      </c>
      <c r="I26" s="35">
        <v>2</v>
      </c>
      <c r="J26" s="36">
        <v>3</v>
      </c>
      <c r="K26" s="36">
        <v>3</v>
      </c>
      <c r="L26" s="37">
        <v>3</v>
      </c>
      <c r="M26" s="36">
        <v>3</v>
      </c>
      <c r="N26" s="38">
        <v>3</v>
      </c>
      <c r="O26" s="36">
        <v>3</v>
      </c>
      <c r="P26" s="53">
        <v>3</v>
      </c>
      <c r="Q26" s="54">
        <v>2</v>
      </c>
      <c r="R26" s="54">
        <v>4</v>
      </c>
      <c r="S26" s="54">
        <v>4</v>
      </c>
      <c r="T26" s="37">
        <v>5</v>
      </c>
      <c r="U26" s="55">
        <v>3</v>
      </c>
      <c r="V26" s="55">
        <v>3</v>
      </c>
      <c r="W26" s="55">
        <v>4</v>
      </c>
      <c r="X26" s="56"/>
      <c r="Y26" s="57"/>
      <c r="Z26" s="57"/>
      <c r="AA26" s="58">
        <f t="shared" si="13"/>
        <v>3.2222222222222223</v>
      </c>
      <c r="AB26" s="59">
        <f t="shared" si="2"/>
        <v>0</v>
      </c>
      <c r="AC26" s="60">
        <f t="shared" si="3"/>
        <v>2</v>
      </c>
      <c r="AD26" s="60">
        <f t="shared" si="4"/>
        <v>3</v>
      </c>
      <c r="AE26" s="60">
        <f t="shared" si="5"/>
        <v>10</v>
      </c>
      <c r="AF26" s="60">
        <f t="shared" si="6"/>
        <v>3</v>
      </c>
      <c r="AG26" s="61">
        <f t="shared" si="7"/>
        <v>0</v>
      </c>
      <c r="AH26" s="62">
        <f t="shared" si="14"/>
        <v>0</v>
      </c>
      <c r="AI26" s="60">
        <f t="shared" si="15"/>
        <v>0</v>
      </c>
      <c r="AJ26" s="60">
        <f t="shared" si="10"/>
        <v>18</v>
      </c>
      <c r="AK26" s="4"/>
      <c r="AL26" s="11"/>
      <c r="AM26" s="11">
        <f t="shared" si="16"/>
        <v>18</v>
      </c>
    </row>
    <row r="27" spans="1:39" ht="11.25" customHeight="1" x14ac:dyDescent="0.25">
      <c r="A27" s="4"/>
      <c r="B27" s="49">
        <v>19</v>
      </c>
      <c r="C27" s="50">
        <f t="shared" si="12"/>
        <v>4.1111111111111107</v>
      </c>
      <c r="D27" s="30" t="s">
        <v>89</v>
      </c>
      <c r="E27" s="51" t="s">
        <v>12</v>
      </c>
      <c r="F27" s="32">
        <v>5</v>
      </c>
      <c r="G27" s="52">
        <v>3</v>
      </c>
      <c r="H27" s="34">
        <v>4</v>
      </c>
      <c r="I27" s="35">
        <v>3</v>
      </c>
      <c r="J27" s="36">
        <v>5</v>
      </c>
      <c r="K27" s="36">
        <v>4</v>
      </c>
      <c r="L27" s="36">
        <v>4</v>
      </c>
      <c r="M27" s="36">
        <v>4</v>
      </c>
      <c r="N27" s="38">
        <v>3</v>
      </c>
      <c r="O27" s="36">
        <v>3</v>
      </c>
      <c r="P27" s="53">
        <v>4</v>
      </c>
      <c r="Q27" s="54">
        <v>3</v>
      </c>
      <c r="R27" s="54">
        <v>5</v>
      </c>
      <c r="S27" s="54">
        <v>6</v>
      </c>
      <c r="T27" s="36">
        <v>5</v>
      </c>
      <c r="U27" s="55">
        <v>5</v>
      </c>
      <c r="V27" s="55">
        <v>3</v>
      </c>
      <c r="W27" s="55">
        <v>5</v>
      </c>
      <c r="X27" s="56"/>
      <c r="Y27" s="57"/>
      <c r="Z27" s="57"/>
      <c r="AA27" s="58"/>
      <c r="AB27" s="59">
        <f t="shared" si="2"/>
        <v>1</v>
      </c>
      <c r="AC27" s="60">
        <f t="shared" si="3"/>
        <v>6</v>
      </c>
      <c r="AD27" s="60">
        <f t="shared" si="4"/>
        <v>5</v>
      </c>
      <c r="AE27" s="60">
        <f t="shared" si="5"/>
        <v>6</v>
      </c>
      <c r="AF27" s="60">
        <f t="shared" si="6"/>
        <v>0</v>
      </c>
      <c r="AG27" s="61">
        <f t="shared" si="7"/>
        <v>0</v>
      </c>
      <c r="AH27" s="62">
        <f t="shared" si="14"/>
        <v>0</v>
      </c>
      <c r="AI27" s="60">
        <f t="shared" si="15"/>
        <v>0</v>
      </c>
      <c r="AJ27" s="60">
        <f t="shared" si="10"/>
        <v>18</v>
      </c>
      <c r="AK27" s="4"/>
      <c r="AL27" s="11"/>
      <c r="AM27" s="11"/>
    </row>
    <row r="28" spans="1:39" ht="11.25" customHeight="1" x14ac:dyDescent="0.25">
      <c r="A28" s="4"/>
      <c r="B28" s="49">
        <v>20</v>
      </c>
      <c r="C28" s="50">
        <f t="shared" si="12"/>
        <v>4.666666666666667</v>
      </c>
      <c r="D28" s="30" t="s">
        <v>90</v>
      </c>
      <c r="E28" s="51" t="s">
        <v>12</v>
      </c>
      <c r="F28" s="32">
        <v>6</v>
      </c>
      <c r="G28" s="52">
        <v>4</v>
      </c>
      <c r="H28" s="34">
        <v>5</v>
      </c>
      <c r="I28" s="35">
        <v>4</v>
      </c>
      <c r="J28" s="36">
        <v>5</v>
      </c>
      <c r="K28" s="36">
        <v>4</v>
      </c>
      <c r="L28" s="36">
        <v>4</v>
      </c>
      <c r="M28" s="36">
        <v>5</v>
      </c>
      <c r="N28" s="38">
        <v>4</v>
      </c>
      <c r="O28" s="36">
        <v>4</v>
      </c>
      <c r="P28" s="53">
        <v>4</v>
      </c>
      <c r="Q28" s="54">
        <v>3</v>
      </c>
      <c r="R28" s="54">
        <v>5</v>
      </c>
      <c r="S28" s="54">
        <v>6</v>
      </c>
      <c r="T28" s="37">
        <v>5</v>
      </c>
      <c r="U28" s="55">
        <v>6</v>
      </c>
      <c r="V28" s="55">
        <v>4</v>
      </c>
      <c r="W28" s="55">
        <v>6</v>
      </c>
      <c r="X28" s="56"/>
      <c r="Y28" s="57"/>
      <c r="Z28" s="57"/>
      <c r="AA28" s="58">
        <f t="shared" ref="AA28:AA46" si="17">IF(AM28=0,"",AVERAGE(F28:Z28))</f>
        <v>4.666666666666667</v>
      </c>
      <c r="AB28" s="59">
        <f t="shared" si="2"/>
        <v>4</v>
      </c>
      <c r="AC28" s="60">
        <f t="shared" si="3"/>
        <v>5</v>
      </c>
      <c r="AD28" s="60">
        <f t="shared" si="4"/>
        <v>8</v>
      </c>
      <c r="AE28" s="60">
        <f t="shared" si="5"/>
        <v>1</v>
      </c>
      <c r="AF28" s="60">
        <f t="shared" si="6"/>
        <v>0</v>
      </c>
      <c r="AG28" s="61">
        <f t="shared" si="7"/>
        <v>0</v>
      </c>
      <c r="AH28" s="62">
        <f t="shared" si="14"/>
        <v>0</v>
      </c>
      <c r="AI28" s="60">
        <f t="shared" si="15"/>
        <v>0</v>
      </c>
      <c r="AJ28" s="60">
        <f t="shared" si="10"/>
        <v>18</v>
      </c>
      <c r="AK28" s="4"/>
      <c r="AL28" s="11"/>
      <c r="AM28" s="11">
        <f t="shared" ref="AM28:AM46" si="18">SUM(AB28:AG28)</f>
        <v>18</v>
      </c>
    </row>
    <row r="29" spans="1:39" ht="11.25" customHeight="1" x14ac:dyDescent="0.25">
      <c r="A29" s="4"/>
      <c r="B29" s="49">
        <v>21</v>
      </c>
      <c r="C29" s="50">
        <f t="shared" si="12"/>
        <v>3.8333333333333335</v>
      </c>
      <c r="D29" s="30" t="s">
        <v>91</v>
      </c>
      <c r="E29" s="51" t="s">
        <v>14</v>
      </c>
      <c r="F29" s="32">
        <v>5</v>
      </c>
      <c r="G29" s="52">
        <v>3</v>
      </c>
      <c r="H29" s="34">
        <v>4</v>
      </c>
      <c r="I29" s="35">
        <v>3</v>
      </c>
      <c r="J29" s="36">
        <v>4</v>
      </c>
      <c r="K29" s="36">
        <v>4</v>
      </c>
      <c r="L29" s="36">
        <v>4</v>
      </c>
      <c r="M29" s="36">
        <v>5</v>
      </c>
      <c r="N29" s="38">
        <v>3</v>
      </c>
      <c r="O29" s="36">
        <v>3</v>
      </c>
      <c r="P29" s="53">
        <v>4</v>
      </c>
      <c r="Q29" s="54">
        <v>4</v>
      </c>
      <c r="R29" s="54">
        <v>4</v>
      </c>
      <c r="S29" s="54">
        <v>4</v>
      </c>
      <c r="T29" s="37">
        <v>3</v>
      </c>
      <c r="U29" s="55">
        <v>4</v>
      </c>
      <c r="V29" s="55">
        <v>4</v>
      </c>
      <c r="W29" s="55">
        <v>4</v>
      </c>
      <c r="X29" s="56"/>
      <c r="Y29" s="57"/>
      <c r="Z29" s="57"/>
      <c r="AA29" s="58">
        <f t="shared" si="17"/>
        <v>3.8333333333333335</v>
      </c>
      <c r="AB29" s="59">
        <f t="shared" si="2"/>
        <v>0</v>
      </c>
      <c r="AC29" s="60">
        <f t="shared" si="3"/>
        <v>2</v>
      </c>
      <c r="AD29" s="60">
        <f t="shared" si="4"/>
        <v>11</v>
      </c>
      <c r="AE29" s="60">
        <f t="shared" si="5"/>
        <v>5</v>
      </c>
      <c r="AF29" s="60">
        <f t="shared" si="6"/>
        <v>0</v>
      </c>
      <c r="AG29" s="61">
        <f t="shared" si="7"/>
        <v>0</v>
      </c>
      <c r="AH29" s="62">
        <f t="shared" si="14"/>
        <v>0</v>
      </c>
      <c r="AI29" s="60">
        <f t="shared" si="15"/>
        <v>0</v>
      </c>
      <c r="AJ29" s="60">
        <f t="shared" si="10"/>
        <v>18</v>
      </c>
      <c r="AK29" s="4"/>
      <c r="AL29" s="11"/>
      <c r="AM29" s="11">
        <f t="shared" si="18"/>
        <v>18</v>
      </c>
    </row>
    <row r="30" spans="1:39" ht="11.25" customHeight="1" x14ac:dyDescent="0.25">
      <c r="A30" s="4"/>
      <c r="B30" s="64">
        <v>22</v>
      </c>
      <c r="C30" s="65">
        <f t="shared" si="12"/>
        <v>4.166666666666667</v>
      </c>
      <c r="D30" s="30" t="s">
        <v>92</v>
      </c>
      <c r="E30" s="66" t="s">
        <v>12</v>
      </c>
      <c r="F30" s="32">
        <v>5</v>
      </c>
      <c r="G30" s="52">
        <v>3</v>
      </c>
      <c r="H30" s="34">
        <v>4</v>
      </c>
      <c r="I30" s="35">
        <v>3</v>
      </c>
      <c r="J30" s="36">
        <v>4</v>
      </c>
      <c r="K30" s="36">
        <v>4</v>
      </c>
      <c r="L30" s="36">
        <v>4</v>
      </c>
      <c r="M30" s="36">
        <v>4</v>
      </c>
      <c r="N30" s="38">
        <v>4</v>
      </c>
      <c r="O30" s="36">
        <v>4</v>
      </c>
      <c r="P30" s="67">
        <v>4</v>
      </c>
      <c r="Q30" s="68">
        <v>4</v>
      </c>
      <c r="R30" s="68">
        <v>5</v>
      </c>
      <c r="S30" s="68">
        <v>6</v>
      </c>
      <c r="T30" s="37">
        <v>5</v>
      </c>
      <c r="U30" s="69">
        <v>3</v>
      </c>
      <c r="V30" s="69">
        <v>4</v>
      </c>
      <c r="W30" s="69">
        <v>5</v>
      </c>
      <c r="X30" s="70"/>
      <c r="Y30" s="71"/>
      <c r="Z30" s="71"/>
      <c r="AA30" s="72">
        <f t="shared" si="17"/>
        <v>4.166666666666667</v>
      </c>
      <c r="AB30" s="73">
        <f t="shared" si="2"/>
        <v>1</v>
      </c>
      <c r="AC30" s="74">
        <f t="shared" si="3"/>
        <v>4</v>
      </c>
      <c r="AD30" s="74">
        <f t="shared" si="4"/>
        <v>10</v>
      </c>
      <c r="AE30" s="74">
        <f t="shared" si="5"/>
        <v>3</v>
      </c>
      <c r="AF30" s="74">
        <f t="shared" si="6"/>
        <v>0</v>
      </c>
      <c r="AG30" s="75">
        <f t="shared" si="7"/>
        <v>0</v>
      </c>
      <c r="AH30" s="76">
        <f t="shared" si="14"/>
        <v>0</v>
      </c>
      <c r="AI30" s="74">
        <f t="shared" si="15"/>
        <v>0</v>
      </c>
      <c r="AJ30" s="74">
        <f t="shared" si="10"/>
        <v>18</v>
      </c>
      <c r="AK30" s="4"/>
      <c r="AL30" s="11"/>
      <c r="AM30" s="11">
        <f t="shared" si="18"/>
        <v>18</v>
      </c>
    </row>
    <row r="31" spans="1:39" ht="11.25" customHeight="1" x14ac:dyDescent="0.25">
      <c r="A31" s="4"/>
      <c r="B31" s="77">
        <v>23</v>
      </c>
      <c r="C31" s="78">
        <f t="shared" si="12"/>
        <v>5.166666666666667</v>
      </c>
      <c r="D31" s="30" t="s">
        <v>93</v>
      </c>
      <c r="E31" s="79" t="s">
        <v>10</v>
      </c>
      <c r="F31" s="32">
        <v>6</v>
      </c>
      <c r="G31" s="52">
        <v>4</v>
      </c>
      <c r="H31" s="34">
        <v>5</v>
      </c>
      <c r="I31" s="35">
        <v>5</v>
      </c>
      <c r="J31" s="36">
        <v>5</v>
      </c>
      <c r="K31" s="36">
        <v>5</v>
      </c>
      <c r="L31" s="36">
        <v>5</v>
      </c>
      <c r="M31" s="36">
        <v>5</v>
      </c>
      <c r="N31" s="38">
        <v>5</v>
      </c>
      <c r="O31" s="36">
        <v>5</v>
      </c>
      <c r="P31" s="80">
        <v>5</v>
      </c>
      <c r="Q31" s="81">
        <v>4</v>
      </c>
      <c r="R31" s="81">
        <v>5</v>
      </c>
      <c r="S31" s="81">
        <v>6</v>
      </c>
      <c r="T31" s="37">
        <v>6</v>
      </c>
      <c r="U31" s="82">
        <v>6</v>
      </c>
      <c r="V31" s="82">
        <v>5</v>
      </c>
      <c r="W31" s="82">
        <v>6</v>
      </c>
      <c r="X31" s="83"/>
      <c r="Y31" s="84"/>
      <c r="Z31" s="84"/>
      <c r="AA31" s="87">
        <f t="shared" si="17"/>
        <v>5.166666666666667</v>
      </c>
      <c r="AB31" s="16">
        <f t="shared" si="2"/>
        <v>5</v>
      </c>
      <c r="AC31" s="14">
        <f t="shared" si="3"/>
        <v>11</v>
      </c>
      <c r="AD31" s="14">
        <f t="shared" si="4"/>
        <v>2</v>
      </c>
      <c r="AE31" s="14">
        <f t="shared" si="5"/>
        <v>0</v>
      </c>
      <c r="AF31" s="14">
        <f t="shared" si="6"/>
        <v>0</v>
      </c>
      <c r="AG31" s="15">
        <f t="shared" si="7"/>
        <v>0</v>
      </c>
      <c r="AH31" s="86">
        <f t="shared" si="14"/>
        <v>0</v>
      </c>
      <c r="AI31" s="14">
        <f t="shared" si="15"/>
        <v>0</v>
      </c>
      <c r="AJ31" s="14">
        <f t="shared" si="10"/>
        <v>18</v>
      </c>
      <c r="AK31" s="4"/>
      <c r="AL31" s="11"/>
      <c r="AM31" s="11">
        <f t="shared" si="18"/>
        <v>18</v>
      </c>
    </row>
    <row r="32" spans="1:39" ht="11.25" customHeight="1" x14ac:dyDescent="0.2">
      <c r="A32" s="4"/>
      <c r="B32" s="49" t="str">
        <f>IF(D32="","",22)</f>
        <v/>
      </c>
      <c r="C32" s="50" t="e">
        <f t="shared" si="12"/>
        <v>#DIV/0!</v>
      </c>
      <c r="D32" s="88"/>
      <c r="E32" s="89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56"/>
      <c r="Y32" s="57"/>
      <c r="Z32" s="57"/>
      <c r="AA32" s="58" t="str">
        <f t="shared" si="17"/>
        <v/>
      </c>
      <c r="AB32" s="59" t="str">
        <f t="shared" si="2"/>
        <v/>
      </c>
      <c r="AC32" s="60" t="str">
        <f t="shared" si="3"/>
        <v/>
      </c>
      <c r="AD32" s="60" t="str">
        <f t="shared" si="4"/>
        <v/>
      </c>
      <c r="AE32" s="60" t="str">
        <f t="shared" si="5"/>
        <v/>
      </c>
      <c r="AF32" s="60" t="str">
        <f t="shared" si="6"/>
        <v/>
      </c>
      <c r="AG32" s="61" t="str">
        <f t="shared" si="7"/>
        <v/>
      </c>
      <c r="AH32" s="62" t="str">
        <f t="shared" si="14"/>
        <v/>
      </c>
      <c r="AI32" s="60" t="str">
        <f t="shared" si="15"/>
        <v/>
      </c>
      <c r="AJ32" s="60" t="str">
        <f t="shared" si="10"/>
        <v/>
      </c>
      <c r="AK32" s="4"/>
      <c r="AL32" s="11"/>
      <c r="AM32" s="11">
        <f t="shared" si="18"/>
        <v>0</v>
      </c>
    </row>
    <row r="33" spans="1:39" ht="11.25" customHeight="1" x14ac:dyDescent="0.2">
      <c r="A33" s="4"/>
      <c r="B33" s="49" t="str">
        <f>IF(D33="","",23)</f>
        <v/>
      </c>
      <c r="C33" s="50" t="e">
        <f t="shared" si="12"/>
        <v>#DIV/0!</v>
      </c>
      <c r="D33" s="91"/>
      <c r="E33" s="89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56"/>
      <c r="Y33" s="57"/>
      <c r="Z33" s="57"/>
      <c r="AA33" s="58" t="str">
        <f t="shared" si="17"/>
        <v/>
      </c>
      <c r="AB33" s="59" t="str">
        <f t="shared" si="2"/>
        <v/>
      </c>
      <c r="AC33" s="60" t="str">
        <f t="shared" si="3"/>
        <v/>
      </c>
      <c r="AD33" s="60" t="str">
        <f t="shared" si="4"/>
        <v/>
      </c>
      <c r="AE33" s="60" t="str">
        <f t="shared" si="5"/>
        <v/>
      </c>
      <c r="AF33" s="60" t="str">
        <f t="shared" si="6"/>
        <v/>
      </c>
      <c r="AG33" s="61" t="str">
        <f t="shared" si="7"/>
        <v/>
      </c>
      <c r="AH33" s="62" t="str">
        <f t="shared" si="14"/>
        <v/>
      </c>
      <c r="AI33" s="60" t="str">
        <f t="shared" si="15"/>
        <v/>
      </c>
      <c r="AJ33" s="60" t="str">
        <f t="shared" si="10"/>
        <v/>
      </c>
      <c r="AK33" s="4"/>
      <c r="AL33" s="11"/>
      <c r="AM33" s="11">
        <f t="shared" si="18"/>
        <v>0</v>
      </c>
    </row>
    <row r="34" spans="1:39" ht="11.25" customHeight="1" x14ac:dyDescent="0.2">
      <c r="A34" s="4"/>
      <c r="B34" s="49" t="str">
        <f>IF(D34="","",24)</f>
        <v/>
      </c>
      <c r="C34" s="50" t="e">
        <f t="shared" si="12"/>
        <v>#DIV/0!</v>
      </c>
      <c r="D34" s="91"/>
      <c r="E34" s="89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56"/>
      <c r="Y34" s="57"/>
      <c r="Z34" s="57"/>
      <c r="AA34" s="58" t="str">
        <f t="shared" si="17"/>
        <v/>
      </c>
      <c r="AB34" s="59" t="str">
        <f t="shared" si="2"/>
        <v/>
      </c>
      <c r="AC34" s="60" t="str">
        <f t="shared" si="3"/>
        <v/>
      </c>
      <c r="AD34" s="60" t="str">
        <f t="shared" si="4"/>
        <v/>
      </c>
      <c r="AE34" s="60" t="str">
        <f t="shared" si="5"/>
        <v/>
      </c>
      <c r="AF34" s="60" t="str">
        <f t="shared" si="6"/>
        <v/>
      </c>
      <c r="AG34" s="61" t="str">
        <f t="shared" si="7"/>
        <v/>
      </c>
      <c r="AH34" s="62" t="str">
        <f t="shared" si="14"/>
        <v/>
      </c>
      <c r="AI34" s="60" t="str">
        <f t="shared" si="15"/>
        <v/>
      </c>
      <c r="AJ34" s="60" t="str">
        <f t="shared" si="10"/>
        <v/>
      </c>
      <c r="AK34" s="4"/>
      <c r="AL34" s="11"/>
      <c r="AM34" s="11">
        <f t="shared" si="18"/>
        <v>0</v>
      </c>
    </row>
    <row r="35" spans="1:39" ht="11.25" customHeight="1" x14ac:dyDescent="0.2">
      <c r="A35" s="4"/>
      <c r="B35" s="49" t="str">
        <f>IF(D35="","",25)</f>
        <v/>
      </c>
      <c r="C35" s="50" t="e">
        <f t="shared" si="12"/>
        <v>#DIV/0!</v>
      </c>
      <c r="D35" s="91"/>
      <c r="E35" s="89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56"/>
      <c r="Y35" s="57"/>
      <c r="Z35" s="57"/>
      <c r="AA35" s="58" t="str">
        <f t="shared" si="17"/>
        <v/>
      </c>
      <c r="AB35" s="59" t="str">
        <f t="shared" si="2"/>
        <v/>
      </c>
      <c r="AC35" s="60" t="str">
        <f t="shared" si="3"/>
        <v/>
      </c>
      <c r="AD35" s="60" t="str">
        <f t="shared" si="4"/>
        <v/>
      </c>
      <c r="AE35" s="60" t="str">
        <f t="shared" si="5"/>
        <v/>
      </c>
      <c r="AF35" s="60" t="str">
        <f t="shared" si="6"/>
        <v/>
      </c>
      <c r="AG35" s="61" t="str">
        <f t="shared" si="7"/>
        <v/>
      </c>
      <c r="AH35" s="62" t="str">
        <f t="shared" si="14"/>
        <v/>
      </c>
      <c r="AI35" s="60" t="str">
        <f t="shared" si="15"/>
        <v/>
      </c>
      <c r="AJ35" s="60" t="str">
        <f t="shared" si="10"/>
        <v/>
      </c>
      <c r="AK35" s="4"/>
      <c r="AL35" s="11"/>
      <c r="AM35" s="11">
        <f t="shared" si="18"/>
        <v>0</v>
      </c>
    </row>
    <row r="36" spans="1:39" ht="11.25" customHeight="1" x14ac:dyDescent="0.2">
      <c r="A36" s="4"/>
      <c r="B36" s="49" t="str">
        <f>IF(D36="","",26)</f>
        <v/>
      </c>
      <c r="C36" s="50" t="e">
        <f t="shared" si="12"/>
        <v>#DIV/0!</v>
      </c>
      <c r="D36" s="91"/>
      <c r="E36" s="89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56"/>
      <c r="Y36" s="57"/>
      <c r="Z36" s="57"/>
      <c r="AA36" s="58" t="str">
        <f t="shared" si="17"/>
        <v/>
      </c>
      <c r="AB36" s="59" t="str">
        <f t="shared" si="2"/>
        <v/>
      </c>
      <c r="AC36" s="60" t="str">
        <f t="shared" si="3"/>
        <v/>
      </c>
      <c r="AD36" s="60" t="str">
        <f t="shared" si="4"/>
        <v/>
      </c>
      <c r="AE36" s="60" t="str">
        <f t="shared" si="5"/>
        <v/>
      </c>
      <c r="AF36" s="60" t="str">
        <f t="shared" si="6"/>
        <v/>
      </c>
      <c r="AG36" s="61" t="str">
        <f t="shared" si="7"/>
        <v/>
      </c>
      <c r="AH36" s="62" t="str">
        <f t="shared" si="14"/>
        <v/>
      </c>
      <c r="AI36" s="60" t="str">
        <f t="shared" si="15"/>
        <v/>
      </c>
      <c r="AJ36" s="60" t="str">
        <f t="shared" si="10"/>
        <v/>
      </c>
      <c r="AK36" s="4"/>
      <c r="AL36" s="11"/>
      <c r="AM36" s="11">
        <f t="shared" si="18"/>
        <v>0</v>
      </c>
    </row>
    <row r="37" spans="1:39" ht="11.25" customHeight="1" x14ac:dyDescent="0.2">
      <c r="A37" s="4"/>
      <c r="B37" s="49" t="str">
        <f>IF(D37="","",27)</f>
        <v/>
      </c>
      <c r="C37" s="50" t="e">
        <f t="shared" si="12"/>
        <v>#DIV/0!</v>
      </c>
      <c r="D37" s="91"/>
      <c r="E37" s="89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56"/>
      <c r="Y37" s="57"/>
      <c r="Z37" s="57"/>
      <c r="AA37" s="58" t="str">
        <f t="shared" si="17"/>
        <v/>
      </c>
      <c r="AB37" s="59" t="str">
        <f t="shared" si="2"/>
        <v/>
      </c>
      <c r="AC37" s="60" t="str">
        <f t="shared" si="3"/>
        <v/>
      </c>
      <c r="AD37" s="60" t="str">
        <f t="shared" si="4"/>
        <v/>
      </c>
      <c r="AE37" s="60" t="str">
        <f t="shared" si="5"/>
        <v/>
      </c>
      <c r="AF37" s="60" t="str">
        <f t="shared" si="6"/>
        <v/>
      </c>
      <c r="AG37" s="61" t="str">
        <f t="shared" si="7"/>
        <v/>
      </c>
      <c r="AH37" s="62" t="str">
        <f t="shared" si="14"/>
        <v/>
      </c>
      <c r="AI37" s="60" t="str">
        <f t="shared" si="15"/>
        <v/>
      </c>
      <c r="AJ37" s="60" t="str">
        <f t="shared" si="10"/>
        <v/>
      </c>
      <c r="AK37" s="4"/>
      <c r="AL37" s="11"/>
      <c r="AM37" s="11">
        <f t="shared" si="18"/>
        <v>0</v>
      </c>
    </row>
    <row r="38" spans="1:39" ht="11.25" customHeight="1" x14ac:dyDescent="0.2">
      <c r="A38" s="4"/>
      <c r="B38" s="49" t="str">
        <f>IF(D38="","",28)</f>
        <v/>
      </c>
      <c r="C38" s="50" t="e">
        <f t="shared" si="12"/>
        <v>#DIV/0!</v>
      </c>
      <c r="D38" s="91"/>
      <c r="E38" s="89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56"/>
      <c r="Y38" s="57"/>
      <c r="Z38" s="57"/>
      <c r="AA38" s="58" t="str">
        <f t="shared" si="17"/>
        <v/>
      </c>
      <c r="AB38" s="59" t="str">
        <f t="shared" si="2"/>
        <v/>
      </c>
      <c r="AC38" s="60" t="str">
        <f t="shared" si="3"/>
        <v/>
      </c>
      <c r="AD38" s="60" t="str">
        <f t="shared" si="4"/>
        <v/>
      </c>
      <c r="AE38" s="60" t="str">
        <f t="shared" si="5"/>
        <v/>
      </c>
      <c r="AF38" s="60" t="str">
        <f t="shared" si="6"/>
        <v/>
      </c>
      <c r="AG38" s="61" t="str">
        <f t="shared" si="7"/>
        <v/>
      </c>
      <c r="AH38" s="62" t="str">
        <f t="shared" si="14"/>
        <v/>
      </c>
      <c r="AI38" s="60" t="str">
        <f t="shared" si="15"/>
        <v/>
      </c>
      <c r="AJ38" s="60" t="str">
        <f t="shared" si="10"/>
        <v/>
      </c>
      <c r="AK38" s="4"/>
      <c r="AL38" s="11"/>
      <c r="AM38" s="11">
        <f t="shared" si="18"/>
        <v>0</v>
      </c>
    </row>
    <row r="39" spans="1:39" ht="11.25" customHeight="1" x14ac:dyDescent="0.2">
      <c r="A39" s="4"/>
      <c r="B39" s="92" t="str">
        <f>IF(D39="","",29)</f>
        <v/>
      </c>
      <c r="C39" s="93" t="e">
        <f t="shared" si="12"/>
        <v>#DIV/0!</v>
      </c>
      <c r="D39" s="94"/>
      <c r="E39" s="95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7"/>
      <c r="Y39" s="98"/>
      <c r="Z39" s="98"/>
      <c r="AA39" s="99" t="str">
        <f t="shared" si="17"/>
        <v/>
      </c>
      <c r="AB39" s="100" t="str">
        <f t="shared" si="2"/>
        <v/>
      </c>
      <c r="AC39" s="101" t="str">
        <f t="shared" si="3"/>
        <v/>
      </c>
      <c r="AD39" s="101" t="str">
        <f t="shared" si="4"/>
        <v/>
      </c>
      <c r="AE39" s="101" t="str">
        <f t="shared" si="5"/>
        <v/>
      </c>
      <c r="AF39" s="101" t="str">
        <f t="shared" si="6"/>
        <v/>
      </c>
      <c r="AG39" s="102" t="str">
        <f t="shared" si="7"/>
        <v/>
      </c>
      <c r="AH39" s="103" t="str">
        <f t="shared" si="14"/>
        <v/>
      </c>
      <c r="AI39" s="101" t="str">
        <f t="shared" si="15"/>
        <v/>
      </c>
      <c r="AJ39" s="101" t="str">
        <f t="shared" si="10"/>
        <v/>
      </c>
      <c r="AK39" s="4"/>
      <c r="AL39" s="11"/>
      <c r="AM39" s="11">
        <f t="shared" si="18"/>
        <v>0</v>
      </c>
    </row>
    <row r="40" spans="1:39" ht="11.25" customHeight="1" x14ac:dyDescent="0.2">
      <c r="A40" s="4"/>
      <c r="B40" s="104" t="str">
        <f>IF(D40="","",30)</f>
        <v/>
      </c>
      <c r="C40" s="105" t="e">
        <f t="shared" si="12"/>
        <v>#DIV/0!</v>
      </c>
      <c r="D40" s="106"/>
      <c r="E40" s="107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9"/>
      <c r="Y40" s="110"/>
      <c r="Z40" s="110"/>
      <c r="AA40" s="111" t="str">
        <f t="shared" si="17"/>
        <v/>
      </c>
      <c r="AB40" s="112" t="str">
        <f t="shared" si="2"/>
        <v/>
      </c>
      <c r="AC40" s="113" t="str">
        <f t="shared" si="3"/>
        <v/>
      </c>
      <c r="AD40" s="113" t="str">
        <f t="shared" si="4"/>
        <v/>
      </c>
      <c r="AE40" s="113" t="str">
        <f t="shared" si="5"/>
        <v/>
      </c>
      <c r="AF40" s="113" t="str">
        <f t="shared" si="6"/>
        <v/>
      </c>
      <c r="AG40" s="114" t="str">
        <f t="shared" si="7"/>
        <v/>
      </c>
      <c r="AH40" s="115" t="str">
        <f t="shared" si="14"/>
        <v/>
      </c>
      <c r="AI40" s="113" t="str">
        <f t="shared" si="15"/>
        <v/>
      </c>
      <c r="AJ40" s="113" t="str">
        <f t="shared" si="10"/>
        <v/>
      </c>
      <c r="AK40" s="4"/>
      <c r="AL40" s="11"/>
      <c r="AM40" s="11">
        <f t="shared" si="18"/>
        <v>0</v>
      </c>
    </row>
    <row r="41" spans="1:39" ht="11.25" customHeight="1" x14ac:dyDescent="0.2">
      <c r="A41" s="4"/>
      <c r="B41" s="116" t="str">
        <f>IF(D41="","",31)</f>
        <v/>
      </c>
      <c r="C41" s="117" t="e">
        <f t="shared" si="12"/>
        <v>#DIV/0!</v>
      </c>
      <c r="D41" s="118"/>
      <c r="E41" s="119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1"/>
      <c r="Y41" s="122"/>
      <c r="Z41" s="122"/>
      <c r="AA41" s="123" t="str">
        <f t="shared" si="17"/>
        <v/>
      </c>
      <c r="AB41" s="124" t="str">
        <f t="shared" si="2"/>
        <v/>
      </c>
      <c r="AC41" s="125" t="str">
        <f t="shared" si="3"/>
        <v/>
      </c>
      <c r="AD41" s="125" t="str">
        <f t="shared" si="4"/>
        <v/>
      </c>
      <c r="AE41" s="125" t="str">
        <f t="shared" si="5"/>
        <v/>
      </c>
      <c r="AF41" s="125" t="str">
        <f t="shared" si="6"/>
        <v/>
      </c>
      <c r="AG41" s="126" t="str">
        <f t="shared" si="7"/>
        <v/>
      </c>
      <c r="AH41" s="127" t="str">
        <f t="shared" si="14"/>
        <v/>
      </c>
      <c r="AI41" s="125" t="str">
        <f t="shared" si="15"/>
        <v/>
      </c>
      <c r="AJ41" s="125" t="str">
        <f t="shared" si="10"/>
        <v/>
      </c>
      <c r="AK41" s="4"/>
      <c r="AL41" s="11"/>
      <c r="AM41" s="11">
        <f t="shared" si="18"/>
        <v>0</v>
      </c>
    </row>
    <row r="42" spans="1:39" ht="11.25" customHeight="1" x14ac:dyDescent="0.2">
      <c r="A42" s="4"/>
      <c r="B42" s="49" t="str">
        <f>IF(D42="","",32)</f>
        <v/>
      </c>
      <c r="C42" s="50" t="e">
        <f t="shared" si="12"/>
        <v>#DIV/0!</v>
      </c>
      <c r="D42" s="128"/>
      <c r="E42" s="89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56"/>
      <c r="Y42" s="57"/>
      <c r="Z42" s="57"/>
      <c r="AA42" s="58" t="str">
        <f t="shared" si="17"/>
        <v/>
      </c>
      <c r="AB42" s="59" t="str">
        <f t="shared" si="2"/>
        <v/>
      </c>
      <c r="AC42" s="60" t="str">
        <f t="shared" si="3"/>
        <v/>
      </c>
      <c r="AD42" s="60" t="str">
        <f t="shared" si="4"/>
        <v/>
      </c>
      <c r="AE42" s="60" t="str">
        <f t="shared" si="5"/>
        <v/>
      </c>
      <c r="AF42" s="60" t="str">
        <f t="shared" si="6"/>
        <v/>
      </c>
      <c r="AG42" s="61" t="str">
        <f t="shared" si="7"/>
        <v/>
      </c>
      <c r="AH42" s="62" t="str">
        <f t="shared" si="14"/>
        <v/>
      </c>
      <c r="AI42" s="60" t="str">
        <f t="shared" si="15"/>
        <v/>
      </c>
      <c r="AJ42" s="60" t="str">
        <f t="shared" si="10"/>
        <v/>
      </c>
      <c r="AK42" s="4"/>
      <c r="AL42" s="11"/>
      <c r="AM42" s="11">
        <f t="shared" si="18"/>
        <v>0</v>
      </c>
    </row>
    <row r="43" spans="1:39" ht="11.25" customHeight="1" x14ac:dyDescent="0.2">
      <c r="A43" s="4"/>
      <c r="B43" s="49" t="str">
        <f>IF(D43="","",33)</f>
        <v/>
      </c>
      <c r="C43" s="50" t="e">
        <f t="shared" si="12"/>
        <v>#DIV/0!</v>
      </c>
      <c r="D43" s="128"/>
      <c r="E43" s="89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56"/>
      <c r="Y43" s="57"/>
      <c r="Z43" s="57"/>
      <c r="AA43" s="58" t="str">
        <f t="shared" si="17"/>
        <v/>
      </c>
      <c r="AB43" s="59" t="str">
        <f t="shared" si="2"/>
        <v/>
      </c>
      <c r="AC43" s="60" t="str">
        <f t="shared" si="3"/>
        <v/>
      </c>
      <c r="AD43" s="60" t="str">
        <f t="shared" si="4"/>
        <v/>
      </c>
      <c r="AE43" s="60" t="str">
        <f t="shared" si="5"/>
        <v/>
      </c>
      <c r="AF43" s="60" t="str">
        <f t="shared" si="6"/>
        <v/>
      </c>
      <c r="AG43" s="61" t="str">
        <f t="shared" si="7"/>
        <v/>
      </c>
      <c r="AH43" s="62" t="str">
        <f t="shared" si="14"/>
        <v/>
      </c>
      <c r="AI43" s="60" t="str">
        <f t="shared" si="15"/>
        <v/>
      </c>
      <c r="AJ43" s="60" t="str">
        <f t="shared" si="10"/>
        <v/>
      </c>
      <c r="AK43" s="4"/>
      <c r="AL43" s="11"/>
      <c r="AM43" s="11">
        <f t="shared" si="18"/>
        <v>0</v>
      </c>
    </row>
    <row r="44" spans="1:39" ht="11.25" customHeight="1" x14ac:dyDescent="0.2">
      <c r="A44" s="4"/>
      <c r="B44" s="49" t="str">
        <f>IF(D44="","",34)</f>
        <v/>
      </c>
      <c r="C44" s="50" t="e">
        <f t="shared" si="12"/>
        <v>#DIV/0!</v>
      </c>
      <c r="D44" s="128"/>
      <c r="E44" s="89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56"/>
      <c r="Y44" s="57"/>
      <c r="Z44" s="57"/>
      <c r="AA44" s="58" t="str">
        <f t="shared" si="17"/>
        <v/>
      </c>
      <c r="AB44" s="59" t="str">
        <f t="shared" si="2"/>
        <v/>
      </c>
      <c r="AC44" s="60" t="str">
        <f t="shared" si="3"/>
        <v/>
      </c>
      <c r="AD44" s="60" t="str">
        <f t="shared" si="4"/>
        <v/>
      </c>
      <c r="AE44" s="60" t="str">
        <f t="shared" si="5"/>
        <v/>
      </c>
      <c r="AF44" s="60" t="str">
        <f t="shared" si="6"/>
        <v/>
      </c>
      <c r="AG44" s="61" t="str">
        <f t="shared" si="7"/>
        <v/>
      </c>
      <c r="AH44" s="62" t="str">
        <f t="shared" si="14"/>
        <v/>
      </c>
      <c r="AI44" s="60" t="str">
        <f t="shared" si="15"/>
        <v/>
      </c>
      <c r="AJ44" s="60" t="str">
        <f t="shared" si="10"/>
        <v/>
      </c>
      <c r="AK44" s="4"/>
      <c r="AL44" s="11"/>
      <c r="AM44" s="11">
        <f t="shared" si="18"/>
        <v>0</v>
      </c>
    </row>
    <row r="45" spans="1:39" ht="11.25" customHeight="1" x14ac:dyDescent="0.2">
      <c r="A45" s="4"/>
      <c r="B45" s="49" t="str">
        <f>IF(D45="","",35)</f>
        <v/>
      </c>
      <c r="C45" s="50" t="e">
        <f t="shared" si="12"/>
        <v>#DIV/0!</v>
      </c>
      <c r="D45" s="128"/>
      <c r="E45" s="89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56"/>
      <c r="Y45" s="57"/>
      <c r="Z45" s="57"/>
      <c r="AA45" s="58" t="str">
        <f t="shared" si="17"/>
        <v/>
      </c>
      <c r="AB45" s="59" t="str">
        <f t="shared" si="2"/>
        <v/>
      </c>
      <c r="AC45" s="60" t="str">
        <f t="shared" si="3"/>
        <v/>
      </c>
      <c r="AD45" s="60" t="str">
        <f t="shared" si="4"/>
        <v/>
      </c>
      <c r="AE45" s="60" t="str">
        <f t="shared" si="5"/>
        <v/>
      </c>
      <c r="AF45" s="60" t="str">
        <f t="shared" si="6"/>
        <v/>
      </c>
      <c r="AG45" s="61" t="str">
        <f t="shared" si="7"/>
        <v/>
      </c>
      <c r="AH45" s="62" t="str">
        <f t="shared" si="14"/>
        <v/>
      </c>
      <c r="AI45" s="60" t="str">
        <f t="shared" si="15"/>
        <v/>
      </c>
      <c r="AJ45" s="60" t="str">
        <f t="shared" si="10"/>
        <v/>
      </c>
      <c r="AK45" s="4"/>
      <c r="AL45" s="11"/>
      <c r="AM45" s="11">
        <f t="shared" si="18"/>
        <v>0</v>
      </c>
    </row>
    <row r="46" spans="1:39" ht="12" customHeight="1" x14ac:dyDescent="0.2">
      <c r="A46" s="4"/>
      <c r="B46" s="92" t="str">
        <f>IF(D46="","",36)</f>
        <v/>
      </c>
      <c r="C46" s="93" t="e">
        <f t="shared" si="12"/>
        <v>#DIV/0!</v>
      </c>
      <c r="D46" s="129"/>
      <c r="E46" s="130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8"/>
      <c r="Z46" s="98"/>
      <c r="AA46" s="99" t="str">
        <f t="shared" si="17"/>
        <v/>
      </c>
      <c r="AB46" s="100" t="str">
        <f t="shared" si="2"/>
        <v/>
      </c>
      <c r="AC46" s="101" t="str">
        <f t="shared" si="3"/>
        <v/>
      </c>
      <c r="AD46" s="101" t="str">
        <f t="shared" si="4"/>
        <v/>
      </c>
      <c r="AE46" s="101" t="str">
        <f t="shared" si="5"/>
        <v/>
      </c>
      <c r="AF46" s="101" t="str">
        <f t="shared" si="6"/>
        <v/>
      </c>
      <c r="AG46" s="102" t="str">
        <f t="shared" si="7"/>
        <v/>
      </c>
      <c r="AH46" s="76" t="str">
        <f t="shared" si="14"/>
        <v/>
      </c>
      <c r="AI46" s="74" t="str">
        <f t="shared" si="15"/>
        <v/>
      </c>
      <c r="AJ46" s="74" t="str">
        <f t="shared" si="10"/>
        <v/>
      </c>
      <c r="AK46" s="4"/>
      <c r="AL46" s="11"/>
      <c r="AM46" s="11">
        <f t="shared" si="18"/>
        <v>0</v>
      </c>
    </row>
    <row r="47" spans="1:39" ht="19.5" customHeight="1" x14ac:dyDescent="0.2">
      <c r="A47" s="4"/>
      <c r="B47" s="242" t="s">
        <v>94</v>
      </c>
      <c r="C47" s="243"/>
      <c r="D47" s="243"/>
      <c r="E47" s="244"/>
      <c r="F47" s="131">
        <f t="shared" ref="F47:X47" si="19">IF(F112=0,"",AVERAGE(F9:F46))</f>
        <v>5.5652173913043477</v>
      </c>
      <c r="G47" s="131">
        <f t="shared" si="19"/>
        <v>3.4347826086956523</v>
      </c>
      <c r="H47" s="131">
        <f t="shared" si="19"/>
        <v>4.3478260869565215</v>
      </c>
      <c r="I47" s="131" t="str">
        <f t="shared" si="19"/>
        <v/>
      </c>
      <c r="J47" s="131" t="str">
        <f t="shared" si="19"/>
        <v/>
      </c>
      <c r="K47" s="131" t="str">
        <f t="shared" si="19"/>
        <v/>
      </c>
      <c r="L47" s="131" t="str">
        <f t="shared" si="19"/>
        <v/>
      </c>
      <c r="M47" s="131">
        <f t="shared" si="19"/>
        <v>4.7391304347826084</v>
      </c>
      <c r="N47" s="131">
        <f t="shared" si="19"/>
        <v>4.1739130434782608</v>
      </c>
      <c r="O47" s="131">
        <f t="shared" si="19"/>
        <v>4.0869565217391308</v>
      </c>
      <c r="P47" s="131">
        <f t="shared" si="19"/>
        <v>4.3478260869565215</v>
      </c>
      <c r="Q47" s="131">
        <f t="shared" si="19"/>
        <v>3.652173913043478</v>
      </c>
      <c r="R47" s="131">
        <f t="shared" si="19"/>
        <v>4.6086956521739131</v>
      </c>
      <c r="S47" s="131">
        <f t="shared" si="19"/>
        <v>5.6086956521739131</v>
      </c>
      <c r="T47" s="131">
        <f t="shared" si="19"/>
        <v>5.2173913043478262</v>
      </c>
      <c r="U47" s="131">
        <f t="shared" si="19"/>
        <v>4.8695652173913047</v>
      </c>
      <c r="V47" s="131">
        <f t="shared" si="19"/>
        <v>4.1739130434782608</v>
      </c>
      <c r="W47" s="131">
        <f t="shared" si="19"/>
        <v>5.2173913043478262</v>
      </c>
      <c r="X47" s="131" t="str">
        <f t="shared" si="19"/>
        <v/>
      </c>
      <c r="Y47" s="132"/>
      <c r="Z47" s="132" t="str">
        <f>IF(Z112=0,"",AVERAGE(Z9:Z46))</f>
        <v/>
      </c>
      <c r="AA47" s="133"/>
      <c r="AB47" s="134">
        <f t="shared" ref="AB47:AG47" si="20">SUM(AB9:AB46)</f>
        <v>62</v>
      </c>
      <c r="AC47" s="134">
        <f t="shared" si="20"/>
        <v>149</v>
      </c>
      <c r="AD47" s="134">
        <f t="shared" si="20"/>
        <v>146</v>
      </c>
      <c r="AE47" s="134">
        <f t="shared" si="20"/>
        <v>51</v>
      </c>
      <c r="AF47" s="134">
        <f t="shared" si="20"/>
        <v>6</v>
      </c>
      <c r="AG47" s="134">
        <f t="shared" si="20"/>
        <v>0</v>
      </c>
      <c r="AH47" s="4"/>
      <c r="AI47" s="4"/>
      <c r="AJ47" s="4"/>
      <c r="AK47" s="4"/>
      <c r="AL47" s="11"/>
      <c r="AM47" s="11"/>
    </row>
    <row r="48" spans="1:39" ht="11.25" customHeight="1" x14ac:dyDescent="0.2">
      <c r="A48" s="4"/>
      <c r="B48" s="245" t="s">
        <v>42</v>
      </c>
      <c r="C48" s="135"/>
      <c r="D48" s="246" t="s">
        <v>64</v>
      </c>
      <c r="E48" s="247"/>
      <c r="F48" s="74">
        <f t="shared" ref="F48:X48" si="21">IF(F8="","",COUNTIF(F9:F46,"6"))</f>
        <v>13</v>
      </c>
      <c r="G48" s="74">
        <f t="shared" si="21"/>
        <v>0</v>
      </c>
      <c r="H48" s="74">
        <f t="shared" si="21"/>
        <v>0</v>
      </c>
      <c r="I48" s="74">
        <f t="shared" si="21"/>
        <v>0</v>
      </c>
      <c r="J48" s="74">
        <f t="shared" si="21"/>
        <v>1</v>
      </c>
      <c r="K48" s="74">
        <f t="shared" si="21"/>
        <v>0</v>
      </c>
      <c r="L48" s="74">
        <f t="shared" si="21"/>
        <v>0</v>
      </c>
      <c r="M48" s="74">
        <f t="shared" si="21"/>
        <v>2</v>
      </c>
      <c r="N48" s="74">
        <f t="shared" si="21"/>
        <v>0</v>
      </c>
      <c r="O48" s="74">
        <f t="shared" si="21"/>
        <v>0</v>
      </c>
      <c r="P48" s="74">
        <f t="shared" si="21"/>
        <v>0</v>
      </c>
      <c r="Q48" s="74">
        <f t="shared" si="21"/>
        <v>0</v>
      </c>
      <c r="R48" s="74">
        <f t="shared" si="21"/>
        <v>0</v>
      </c>
      <c r="S48" s="74">
        <f t="shared" si="21"/>
        <v>17</v>
      </c>
      <c r="T48" s="74">
        <f t="shared" si="21"/>
        <v>11</v>
      </c>
      <c r="U48" s="74">
        <f t="shared" si="21"/>
        <v>8</v>
      </c>
      <c r="V48" s="74">
        <f t="shared" si="21"/>
        <v>0</v>
      </c>
      <c r="W48" s="74">
        <f t="shared" si="21"/>
        <v>10</v>
      </c>
      <c r="X48" s="74" t="str">
        <f t="shared" si="21"/>
        <v/>
      </c>
      <c r="Y48" s="75"/>
      <c r="Z48" s="75" t="str">
        <f>IF(Z8="","",COUNTIF(Z9:Z46,"6"))</f>
        <v/>
      </c>
      <c r="AA48" s="136">
        <f t="shared" ref="AA48:AA53" si="22">SUM(F48:Z48)</f>
        <v>62</v>
      </c>
      <c r="AB48" s="248"/>
      <c r="AC48" s="249"/>
      <c r="AD48" s="249"/>
      <c r="AE48" s="249"/>
      <c r="AF48" s="249"/>
      <c r="AG48" s="250"/>
      <c r="AH48" s="4"/>
      <c r="AI48" s="4"/>
      <c r="AJ48" s="4"/>
      <c r="AK48" s="4"/>
      <c r="AL48" s="11"/>
      <c r="AM48" s="11"/>
    </row>
    <row r="49" spans="1:39" ht="11.25" customHeight="1" x14ac:dyDescent="0.2">
      <c r="A49" s="4"/>
      <c r="B49" s="228"/>
      <c r="C49" s="137"/>
      <c r="D49" s="254" t="s">
        <v>65</v>
      </c>
      <c r="E49" s="255"/>
      <c r="F49" s="138">
        <f t="shared" ref="F49:X49" si="23">IF(F8="","",COUNTIF(F9:F46,"5"))</f>
        <v>10</v>
      </c>
      <c r="G49" s="138">
        <f t="shared" si="23"/>
        <v>2</v>
      </c>
      <c r="H49" s="138">
        <f t="shared" si="23"/>
        <v>10</v>
      </c>
      <c r="I49" s="138">
        <f t="shared" si="23"/>
        <v>8</v>
      </c>
      <c r="J49" s="138">
        <f t="shared" si="23"/>
        <v>16</v>
      </c>
      <c r="K49" s="138">
        <f t="shared" si="23"/>
        <v>7</v>
      </c>
      <c r="L49" s="138">
        <f t="shared" si="23"/>
        <v>6</v>
      </c>
      <c r="M49" s="138">
        <f t="shared" si="23"/>
        <v>14</v>
      </c>
      <c r="N49" s="138">
        <f t="shared" si="23"/>
        <v>9</v>
      </c>
      <c r="O49" s="138">
        <f t="shared" si="23"/>
        <v>7</v>
      </c>
      <c r="P49" s="138">
        <f t="shared" si="23"/>
        <v>9</v>
      </c>
      <c r="Q49" s="138">
        <f t="shared" si="23"/>
        <v>4</v>
      </c>
      <c r="R49" s="138">
        <f t="shared" si="23"/>
        <v>14</v>
      </c>
      <c r="S49" s="138">
        <f t="shared" si="23"/>
        <v>3</v>
      </c>
      <c r="T49" s="138">
        <f t="shared" si="23"/>
        <v>7</v>
      </c>
      <c r="U49" s="138">
        <f t="shared" si="23"/>
        <v>6</v>
      </c>
      <c r="V49" s="138">
        <f t="shared" si="23"/>
        <v>9</v>
      </c>
      <c r="W49" s="138">
        <f t="shared" si="23"/>
        <v>8</v>
      </c>
      <c r="X49" s="138" t="str">
        <f t="shared" si="23"/>
        <v/>
      </c>
      <c r="Y49" s="139"/>
      <c r="Z49" s="139" t="str">
        <f>IF(Z8="","",COUNTIF(Z9:Z46,"5"))</f>
        <v/>
      </c>
      <c r="AA49" s="136">
        <f t="shared" si="22"/>
        <v>149</v>
      </c>
      <c r="AB49" s="251"/>
      <c r="AC49" s="252"/>
      <c r="AD49" s="252"/>
      <c r="AE49" s="252"/>
      <c r="AF49" s="252"/>
      <c r="AG49" s="253"/>
      <c r="AH49" s="140"/>
      <c r="AI49" s="140"/>
      <c r="AJ49" s="140"/>
      <c r="AK49" s="4"/>
      <c r="AL49" s="11"/>
      <c r="AM49" s="11"/>
    </row>
    <row r="50" spans="1:39" ht="11.25" customHeight="1" x14ac:dyDescent="0.2">
      <c r="A50" s="4"/>
      <c r="B50" s="228"/>
      <c r="C50" s="137"/>
      <c r="D50" s="254" t="s">
        <v>66</v>
      </c>
      <c r="E50" s="255"/>
      <c r="F50" s="138">
        <f t="shared" ref="F50:X50" si="24">IF(F8="","",COUNTIF(F9:F46,"4"))</f>
        <v>0</v>
      </c>
      <c r="G50" s="138">
        <f t="shared" si="24"/>
        <v>8</v>
      </c>
      <c r="H50" s="138">
        <f t="shared" si="24"/>
        <v>11</v>
      </c>
      <c r="I50" s="138">
        <f t="shared" si="24"/>
        <v>9</v>
      </c>
      <c r="J50" s="138">
        <f t="shared" si="24"/>
        <v>4</v>
      </c>
      <c r="K50" s="138">
        <f t="shared" si="24"/>
        <v>15</v>
      </c>
      <c r="L50" s="138">
        <f t="shared" si="24"/>
        <v>14</v>
      </c>
      <c r="M50" s="138">
        <f t="shared" si="24"/>
        <v>6</v>
      </c>
      <c r="N50" s="138">
        <f t="shared" si="24"/>
        <v>9</v>
      </c>
      <c r="O50" s="138">
        <f t="shared" si="24"/>
        <v>11</v>
      </c>
      <c r="P50" s="138">
        <f t="shared" si="24"/>
        <v>13</v>
      </c>
      <c r="Q50" s="138">
        <f t="shared" si="24"/>
        <v>9</v>
      </c>
      <c r="R50" s="138">
        <f t="shared" si="24"/>
        <v>9</v>
      </c>
      <c r="S50" s="138">
        <f t="shared" si="24"/>
        <v>3</v>
      </c>
      <c r="T50" s="138">
        <f t="shared" si="24"/>
        <v>4</v>
      </c>
      <c r="U50" s="138">
        <f t="shared" si="24"/>
        <v>7</v>
      </c>
      <c r="V50" s="138">
        <f t="shared" si="24"/>
        <v>9</v>
      </c>
      <c r="W50" s="138">
        <f t="shared" si="24"/>
        <v>5</v>
      </c>
      <c r="X50" s="138" t="str">
        <f t="shared" si="24"/>
        <v/>
      </c>
      <c r="Y50" s="139"/>
      <c r="Z50" s="139" t="str">
        <f>IF(Z8="","",COUNTIF(Z9:Z46,"4"))</f>
        <v/>
      </c>
      <c r="AA50" s="136">
        <f t="shared" si="22"/>
        <v>146</v>
      </c>
      <c r="AB50" s="256"/>
      <c r="AC50" s="257"/>
      <c r="AD50" s="257"/>
      <c r="AE50" s="257"/>
      <c r="AF50" s="257"/>
      <c r="AG50" s="258"/>
      <c r="AH50" s="140"/>
      <c r="AI50" s="140"/>
      <c r="AJ50" s="4"/>
      <c r="AK50" s="4"/>
      <c r="AL50" s="11"/>
      <c r="AM50" s="11"/>
    </row>
    <row r="51" spans="1:39" ht="11.25" customHeight="1" x14ac:dyDescent="0.2">
      <c r="A51" s="4"/>
      <c r="B51" s="228"/>
      <c r="C51" s="137"/>
      <c r="D51" s="254" t="s">
        <v>67</v>
      </c>
      <c r="E51" s="255"/>
      <c r="F51" s="138">
        <f t="shared" ref="F51:X51" si="25">IF(F8="","",COUNTIF(F9:F46,"3"))</f>
        <v>0</v>
      </c>
      <c r="G51" s="138">
        <f t="shared" si="25"/>
        <v>11</v>
      </c>
      <c r="H51" s="138">
        <f t="shared" si="25"/>
        <v>2</v>
      </c>
      <c r="I51" s="138">
        <f t="shared" si="25"/>
        <v>4</v>
      </c>
      <c r="J51" s="138">
        <f t="shared" si="25"/>
        <v>2</v>
      </c>
      <c r="K51" s="138">
        <f t="shared" si="25"/>
        <v>1</v>
      </c>
      <c r="L51" s="138">
        <f t="shared" si="25"/>
        <v>3</v>
      </c>
      <c r="M51" s="138">
        <f t="shared" si="25"/>
        <v>1</v>
      </c>
      <c r="N51" s="138">
        <f t="shared" si="25"/>
        <v>5</v>
      </c>
      <c r="O51" s="138">
        <f t="shared" si="25"/>
        <v>5</v>
      </c>
      <c r="P51" s="138">
        <f t="shared" si="25"/>
        <v>1</v>
      </c>
      <c r="Q51" s="138">
        <f t="shared" si="25"/>
        <v>8</v>
      </c>
      <c r="R51" s="138">
        <f t="shared" si="25"/>
        <v>0</v>
      </c>
      <c r="S51" s="138">
        <f t="shared" si="25"/>
        <v>0</v>
      </c>
      <c r="T51" s="138">
        <f t="shared" si="25"/>
        <v>1</v>
      </c>
      <c r="U51" s="138">
        <f t="shared" si="25"/>
        <v>2</v>
      </c>
      <c r="V51" s="138">
        <f t="shared" si="25"/>
        <v>5</v>
      </c>
      <c r="W51" s="138">
        <f t="shared" si="25"/>
        <v>0</v>
      </c>
      <c r="X51" s="138" t="str">
        <f t="shared" si="25"/>
        <v/>
      </c>
      <c r="Y51" s="139"/>
      <c r="Z51" s="139" t="str">
        <f>IF(Z8="","",COUNTIF(Z9:Z46,"3"))</f>
        <v/>
      </c>
      <c r="AA51" s="136">
        <f t="shared" si="22"/>
        <v>51</v>
      </c>
      <c r="AB51" s="251"/>
      <c r="AC51" s="252"/>
      <c r="AD51" s="252"/>
      <c r="AE51" s="252"/>
      <c r="AF51" s="252"/>
      <c r="AG51" s="253"/>
      <c r="AH51" s="140"/>
      <c r="AI51" s="140"/>
      <c r="AJ51" s="4"/>
      <c r="AK51" s="4"/>
      <c r="AL51" s="11"/>
      <c r="AM51" s="11"/>
    </row>
    <row r="52" spans="1:39" ht="11.25" customHeight="1" x14ac:dyDescent="0.2">
      <c r="A52" s="4"/>
      <c r="B52" s="228"/>
      <c r="C52" s="137"/>
      <c r="D52" s="254" t="s">
        <v>68</v>
      </c>
      <c r="E52" s="255"/>
      <c r="F52" s="138">
        <f t="shared" ref="F52:X52" si="26">IF(F8="","",COUNTIF(F9:F46,"2"))</f>
        <v>0</v>
      </c>
      <c r="G52" s="138">
        <f t="shared" si="26"/>
        <v>2</v>
      </c>
      <c r="H52" s="138">
        <f t="shared" si="26"/>
        <v>0</v>
      </c>
      <c r="I52" s="138">
        <f t="shared" si="26"/>
        <v>2</v>
      </c>
      <c r="J52" s="138">
        <f t="shared" si="26"/>
        <v>0</v>
      </c>
      <c r="K52" s="138">
        <f t="shared" si="26"/>
        <v>0</v>
      </c>
      <c r="L52" s="138">
        <f t="shared" si="26"/>
        <v>0</v>
      </c>
      <c r="M52" s="138">
        <f t="shared" si="26"/>
        <v>0</v>
      </c>
      <c r="N52" s="138">
        <f t="shared" si="26"/>
        <v>0</v>
      </c>
      <c r="O52" s="138">
        <f t="shared" si="26"/>
        <v>0</v>
      </c>
      <c r="P52" s="138">
        <f t="shared" si="26"/>
        <v>0</v>
      </c>
      <c r="Q52" s="138">
        <f t="shared" si="26"/>
        <v>2</v>
      </c>
      <c r="R52" s="138">
        <f t="shared" si="26"/>
        <v>0</v>
      </c>
      <c r="S52" s="138">
        <f t="shared" si="26"/>
        <v>0</v>
      </c>
      <c r="T52" s="138">
        <f t="shared" si="26"/>
        <v>0</v>
      </c>
      <c r="U52" s="138">
        <f t="shared" si="26"/>
        <v>0</v>
      </c>
      <c r="V52" s="138">
        <f t="shared" si="26"/>
        <v>0</v>
      </c>
      <c r="W52" s="138">
        <f t="shared" si="26"/>
        <v>0</v>
      </c>
      <c r="X52" s="138" t="str">
        <f t="shared" si="26"/>
        <v/>
      </c>
      <c r="Y52" s="139"/>
      <c r="Z52" s="139" t="str">
        <f>IF(Z8="","",COUNTIF(Z9:Z46,"2"))</f>
        <v/>
      </c>
      <c r="AA52" s="136">
        <f t="shared" si="22"/>
        <v>6</v>
      </c>
      <c r="AB52" s="251"/>
      <c r="AC52" s="252"/>
      <c r="AD52" s="252"/>
      <c r="AE52" s="252"/>
      <c r="AF52" s="252"/>
      <c r="AG52" s="253"/>
      <c r="AH52" s="140"/>
      <c r="AI52" s="140"/>
      <c r="AJ52" s="4"/>
      <c r="AK52" s="4"/>
      <c r="AL52" s="11"/>
      <c r="AM52" s="11"/>
    </row>
    <row r="53" spans="1:39" ht="11.25" customHeight="1" x14ac:dyDescent="0.2">
      <c r="A53" s="4"/>
      <c r="B53" s="228"/>
      <c r="C53" s="141"/>
      <c r="D53" s="262" t="s">
        <v>95</v>
      </c>
      <c r="E53" s="263"/>
      <c r="F53" s="14">
        <f t="shared" ref="F53:H53" si="27">IF(F8="","",COUNTIF(F9:F46,"1"))</f>
        <v>0</v>
      </c>
      <c r="G53" s="14">
        <f t="shared" si="27"/>
        <v>0</v>
      </c>
      <c r="H53" s="14">
        <f t="shared" si="27"/>
        <v>0</v>
      </c>
      <c r="I53" s="14"/>
      <c r="J53" s="14"/>
      <c r="K53" s="14"/>
      <c r="L53" s="14"/>
      <c r="M53" s="14">
        <f t="shared" ref="M53:X53" si="28">IF(M8="","",COUNTIF(M9:M46,"1"))</f>
        <v>0</v>
      </c>
      <c r="N53" s="14">
        <f t="shared" si="28"/>
        <v>0</v>
      </c>
      <c r="O53" s="14">
        <f t="shared" si="28"/>
        <v>0</v>
      </c>
      <c r="P53" s="14">
        <f t="shared" si="28"/>
        <v>0</v>
      </c>
      <c r="Q53" s="14">
        <f t="shared" si="28"/>
        <v>0</v>
      </c>
      <c r="R53" s="14">
        <f t="shared" si="28"/>
        <v>0</v>
      </c>
      <c r="S53" s="14">
        <f t="shared" si="28"/>
        <v>0</v>
      </c>
      <c r="T53" s="14">
        <f t="shared" si="28"/>
        <v>0</v>
      </c>
      <c r="U53" s="14">
        <f t="shared" si="28"/>
        <v>0</v>
      </c>
      <c r="V53" s="14">
        <f t="shared" si="28"/>
        <v>0</v>
      </c>
      <c r="W53" s="14">
        <f t="shared" si="28"/>
        <v>0</v>
      </c>
      <c r="X53" s="14" t="str">
        <f t="shared" si="28"/>
        <v/>
      </c>
      <c r="Y53" s="15"/>
      <c r="Z53" s="15" t="str">
        <f>IF(Z8="","",COUNTIF(Z9:Z46,"1"))</f>
        <v/>
      </c>
      <c r="AA53" s="136">
        <f t="shared" si="22"/>
        <v>0</v>
      </c>
      <c r="AB53" s="259"/>
      <c r="AC53" s="260"/>
      <c r="AD53" s="260"/>
      <c r="AE53" s="260"/>
      <c r="AF53" s="260"/>
      <c r="AG53" s="261"/>
      <c r="AH53" s="140"/>
      <c r="AI53" s="140"/>
      <c r="AJ53" s="4"/>
      <c r="AK53" s="4"/>
      <c r="AL53" s="11"/>
      <c r="AM53" s="11"/>
    </row>
    <row r="54" spans="1:39" ht="11.25" customHeight="1" x14ac:dyDescent="0.2">
      <c r="A54" s="4"/>
      <c r="B54" s="270" t="s">
        <v>43</v>
      </c>
      <c r="C54" s="271"/>
      <c r="D54" s="271"/>
      <c r="E54" s="272"/>
      <c r="F54" s="142">
        <f t="shared" ref="F54:H54" si="29">IF(F8="","",COUNTIF(F9:F46,"n"))</f>
        <v>0</v>
      </c>
      <c r="G54" s="142">
        <f t="shared" si="29"/>
        <v>0</v>
      </c>
      <c r="H54" s="142">
        <f t="shared" si="29"/>
        <v>0</v>
      </c>
      <c r="I54" s="142"/>
      <c r="J54" s="142"/>
      <c r="K54" s="142"/>
      <c r="L54" s="142"/>
      <c r="M54" s="142">
        <f t="shared" ref="M54:T54" si="30">IF(M8="","",COUNTIF(M9:M46,"n"))</f>
        <v>0</v>
      </c>
      <c r="N54" s="142">
        <f t="shared" si="30"/>
        <v>0</v>
      </c>
      <c r="O54" s="142">
        <f t="shared" si="30"/>
        <v>0</v>
      </c>
      <c r="P54" s="142">
        <f t="shared" si="30"/>
        <v>0</v>
      </c>
      <c r="Q54" s="142">
        <f t="shared" si="30"/>
        <v>0</v>
      </c>
      <c r="R54" s="142">
        <f t="shared" si="30"/>
        <v>0</v>
      </c>
      <c r="S54" s="142">
        <f t="shared" si="30"/>
        <v>0</v>
      </c>
      <c r="T54" s="142">
        <f t="shared" si="30"/>
        <v>0</v>
      </c>
      <c r="U54" s="142"/>
      <c r="V54" s="142">
        <f t="shared" ref="V54:X54" si="31">IF(V8="","",COUNTIF(V9:V46,"n"))</f>
        <v>0</v>
      </c>
      <c r="W54" s="142">
        <f t="shared" si="31"/>
        <v>0</v>
      </c>
      <c r="X54" s="142" t="str">
        <f t="shared" si="31"/>
        <v/>
      </c>
      <c r="Y54" s="142"/>
      <c r="Z54" s="142" t="str">
        <f>IF(Z8="","",COUNTIF(Z9:Z46,"n"))</f>
        <v/>
      </c>
      <c r="AA54" s="4"/>
      <c r="AB54" s="4"/>
      <c r="AC54" s="4"/>
      <c r="AD54" s="143"/>
      <c r="AE54" s="140"/>
      <c r="AF54" s="140"/>
      <c r="AG54" s="140"/>
      <c r="AH54" s="140"/>
      <c r="AI54" s="140"/>
      <c r="AJ54" s="4"/>
      <c r="AK54" s="4"/>
      <c r="AL54" s="11"/>
      <c r="AM54" s="11"/>
    </row>
    <row r="55" spans="1:39" ht="11.25" customHeight="1" x14ac:dyDescent="0.2">
      <c r="A55" s="4"/>
      <c r="B55" s="273" t="s">
        <v>44</v>
      </c>
      <c r="C55" s="237"/>
      <c r="D55" s="237"/>
      <c r="E55" s="255"/>
      <c r="F55" s="138">
        <f t="shared" ref="F55:H55" si="32">IF(F8="","",COUNTIF(F9:F46,"z"))</f>
        <v>0</v>
      </c>
      <c r="G55" s="138">
        <f t="shared" si="32"/>
        <v>0</v>
      </c>
      <c r="H55" s="138">
        <f t="shared" si="32"/>
        <v>0</v>
      </c>
      <c r="I55" s="138"/>
      <c r="J55" s="138"/>
      <c r="K55" s="138"/>
      <c r="L55" s="138"/>
      <c r="M55" s="138">
        <f t="shared" ref="M55:X55" si="33">IF(M8="","",COUNTIF(M9:M46,"z"))</f>
        <v>0</v>
      </c>
      <c r="N55" s="138">
        <f t="shared" si="33"/>
        <v>0</v>
      </c>
      <c r="O55" s="138">
        <f t="shared" si="33"/>
        <v>0</v>
      </c>
      <c r="P55" s="138">
        <f t="shared" si="33"/>
        <v>0</v>
      </c>
      <c r="Q55" s="138">
        <f t="shared" si="33"/>
        <v>0</v>
      </c>
      <c r="R55" s="138">
        <f t="shared" si="33"/>
        <v>0</v>
      </c>
      <c r="S55" s="138">
        <f t="shared" si="33"/>
        <v>0</v>
      </c>
      <c r="T55" s="138">
        <f t="shared" si="33"/>
        <v>0</v>
      </c>
      <c r="U55" s="138">
        <f t="shared" si="33"/>
        <v>0</v>
      </c>
      <c r="V55" s="138">
        <f t="shared" si="33"/>
        <v>0</v>
      </c>
      <c r="W55" s="138">
        <f t="shared" si="33"/>
        <v>0</v>
      </c>
      <c r="X55" s="138" t="str">
        <f t="shared" si="33"/>
        <v/>
      </c>
      <c r="Y55" s="138"/>
      <c r="Z55" s="138" t="str">
        <f>IF(Z8="","",COUNTIF(Z9:Z46,"z"))</f>
        <v/>
      </c>
      <c r="AA55" s="4"/>
      <c r="AB55" s="4"/>
      <c r="AC55" s="4"/>
      <c r="AD55" s="143"/>
      <c r="AE55" s="140"/>
      <c r="AF55" s="140"/>
      <c r="AG55" s="140"/>
      <c r="AH55" s="140"/>
      <c r="AI55" s="140"/>
      <c r="AJ55" s="4"/>
      <c r="AK55" s="4"/>
      <c r="AL55" s="11"/>
      <c r="AM55" s="11"/>
    </row>
    <row r="56" spans="1:39" ht="11.25" customHeight="1" x14ac:dyDescent="0.2">
      <c r="A56" s="4"/>
      <c r="B56" s="273" t="s">
        <v>96</v>
      </c>
      <c r="C56" s="237"/>
      <c r="D56" s="237"/>
      <c r="E56" s="255"/>
      <c r="F56" s="138">
        <f t="shared" ref="F56:H56" si="34">IF(F8="","",SUM(F48:F53))</f>
        <v>23</v>
      </c>
      <c r="G56" s="138">
        <f t="shared" si="34"/>
        <v>23</v>
      </c>
      <c r="H56" s="138">
        <f t="shared" si="34"/>
        <v>23</v>
      </c>
      <c r="I56" s="138"/>
      <c r="J56" s="138"/>
      <c r="K56" s="138"/>
      <c r="L56" s="138"/>
      <c r="M56" s="138">
        <f t="shared" ref="M56:X56" si="35">IF(M8="","",SUM(M48:M53))</f>
        <v>23</v>
      </c>
      <c r="N56" s="138">
        <f t="shared" si="35"/>
        <v>23</v>
      </c>
      <c r="O56" s="138">
        <f t="shared" si="35"/>
        <v>23</v>
      </c>
      <c r="P56" s="138">
        <f t="shared" si="35"/>
        <v>23</v>
      </c>
      <c r="Q56" s="138">
        <f t="shared" si="35"/>
        <v>23</v>
      </c>
      <c r="R56" s="138">
        <f t="shared" si="35"/>
        <v>23</v>
      </c>
      <c r="S56" s="138">
        <f t="shared" si="35"/>
        <v>23</v>
      </c>
      <c r="T56" s="138">
        <f t="shared" si="35"/>
        <v>23</v>
      </c>
      <c r="U56" s="138">
        <f t="shared" si="35"/>
        <v>23</v>
      </c>
      <c r="V56" s="138">
        <f t="shared" si="35"/>
        <v>23</v>
      </c>
      <c r="W56" s="138">
        <f t="shared" si="35"/>
        <v>23</v>
      </c>
      <c r="X56" s="138" t="str">
        <f t="shared" si="35"/>
        <v/>
      </c>
      <c r="Y56" s="138"/>
      <c r="Z56" s="138" t="str">
        <f>IF(Z8="","",SUM(Z48:Z53))</f>
        <v/>
      </c>
      <c r="AA56" s="4"/>
      <c r="AB56" s="4"/>
      <c r="AC56" s="4"/>
      <c r="AD56" s="143"/>
      <c r="AE56" s="143"/>
      <c r="AF56" s="143"/>
      <c r="AG56" s="143"/>
      <c r="AH56" s="143"/>
      <c r="AI56" s="143"/>
      <c r="AJ56" s="4"/>
      <c r="AK56" s="4"/>
      <c r="AL56" s="11"/>
      <c r="AM56" s="11"/>
    </row>
    <row r="57" spans="1:39" ht="11.2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11"/>
      <c r="AM57" s="11"/>
    </row>
    <row r="58" spans="1:39" ht="11.25" customHeight="1" x14ac:dyDescent="0.2">
      <c r="A58" s="4"/>
      <c r="B58" s="4"/>
      <c r="C58" s="4"/>
      <c r="D58" s="4"/>
      <c r="E58" s="14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11"/>
      <c r="AM58" s="11"/>
    </row>
    <row r="59" spans="1:39" ht="11.25" customHeight="1" x14ac:dyDescent="0.2">
      <c r="A59" s="4"/>
      <c r="B59" s="274" t="s">
        <v>97</v>
      </c>
      <c r="C59" s="215"/>
      <c r="D59" s="215"/>
      <c r="E59" s="215"/>
      <c r="F59" s="215"/>
      <c r="G59" s="4"/>
      <c r="H59" s="4"/>
      <c r="I59" s="4"/>
      <c r="J59" s="4"/>
      <c r="K59" s="4"/>
      <c r="L59" s="4"/>
      <c r="M59" s="4"/>
      <c r="N59" s="4"/>
      <c r="O59" s="265" t="s">
        <v>98</v>
      </c>
      <c r="P59" s="215"/>
      <c r="Q59" s="215"/>
      <c r="R59" s="215"/>
      <c r="S59" s="215"/>
      <c r="T59" s="215"/>
      <c r="U59" s="215"/>
      <c r="V59" s="215"/>
      <c r="W59" s="215"/>
      <c r="X59" s="215"/>
      <c r="Y59" s="145"/>
      <c r="Z59" s="4"/>
      <c r="AA59" s="4"/>
      <c r="AB59" s="267" t="s">
        <v>99</v>
      </c>
      <c r="AC59" s="215"/>
      <c r="AD59" s="215"/>
      <c r="AE59" s="215"/>
      <c r="AF59" s="215"/>
      <c r="AG59" s="215"/>
      <c r="AH59" s="268">
        <f>AVERAGE(AA9:AA31)</f>
        <v>4.5211640211640214</v>
      </c>
      <c r="AI59" s="215"/>
      <c r="AJ59" s="4"/>
      <c r="AK59" s="4"/>
      <c r="AL59" s="11"/>
      <c r="AM59" s="11"/>
    </row>
    <row r="60" spans="1:39" ht="11.25" customHeight="1" x14ac:dyDescent="0.2">
      <c r="A60" s="4"/>
      <c r="B60" s="146"/>
      <c r="C60" s="4"/>
      <c r="D60" s="143"/>
      <c r="E60" s="269"/>
      <c r="F60" s="215"/>
      <c r="G60" s="4"/>
      <c r="H60" s="4"/>
      <c r="I60" s="4"/>
      <c r="J60" s="4"/>
      <c r="K60" s="4"/>
      <c r="L60" s="4"/>
      <c r="M60" s="4"/>
      <c r="N60" s="4"/>
      <c r="O60" s="266" t="s">
        <v>100</v>
      </c>
      <c r="P60" s="215"/>
      <c r="Q60" s="215"/>
      <c r="R60" s="215"/>
      <c r="S60" s="215"/>
      <c r="T60" s="215"/>
      <c r="U60" s="215"/>
      <c r="V60" s="4"/>
      <c r="W60" s="147">
        <f>COUNTIF(E9:E46,"wz")</f>
        <v>12</v>
      </c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146"/>
      <c r="AJ60" s="4"/>
      <c r="AK60" s="4"/>
      <c r="AL60" s="11"/>
      <c r="AM60" s="11"/>
    </row>
    <row r="61" spans="1:39" ht="11.25" customHeight="1" x14ac:dyDescent="0.2">
      <c r="A61" s="4"/>
      <c r="B61" s="146"/>
      <c r="C61" s="4"/>
      <c r="D61" s="148"/>
      <c r="E61" s="269"/>
      <c r="F61" s="215"/>
      <c r="G61" s="4"/>
      <c r="H61" s="4"/>
      <c r="I61" s="4"/>
      <c r="J61" s="4"/>
      <c r="K61" s="4"/>
      <c r="L61" s="4"/>
      <c r="M61" s="4"/>
      <c r="N61" s="4"/>
      <c r="O61" s="266" t="s">
        <v>101</v>
      </c>
      <c r="P61" s="215"/>
      <c r="Q61" s="215"/>
      <c r="R61" s="215"/>
      <c r="S61" s="215"/>
      <c r="T61" s="215"/>
      <c r="U61" s="215"/>
      <c r="V61" s="4"/>
      <c r="W61" s="147">
        <f>COUNTIF(E9:E46,"bdb")</f>
        <v>8</v>
      </c>
      <c r="X61" s="4"/>
      <c r="Y61" s="4"/>
      <c r="Z61" s="4"/>
      <c r="AA61" s="4"/>
      <c r="AB61" s="267" t="s">
        <v>102</v>
      </c>
      <c r="AC61" s="215"/>
      <c r="AD61" s="215"/>
      <c r="AE61" s="215"/>
      <c r="AF61" s="215"/>
      <c r="AG61" s="215"/>
      <c r="AH61" s="215"/>
      <c r="AI61" s="149">
        <f>COUNTA(D9:D46)</f>
        <v>23</v>
      </c>
      <c r="AJ61" s="150"/>
      <c r="AK61" s="4"/>
      <c r="AL61" s="11"/>
      <c r="AM61" s="11"/>
    </row>
    <row r="62" spans="1:39" ht="11.25" customHeight="1" x14ac:dyDescent="0.2">
      <c r="A62" s="4"/>
      <c r="B62" s="146"/>
      <c r="C62" s="4"/>
      <c r="D62" s="143"/>
      <c r="E62" s="269"/>
      <c r="F62" s="215"/>
      <c r="G62" s="4"/>
      <c r="H62" s="4"/>
      <c r="I62" s="4"/>
      <c r="J62" s="4"/>
      <c r="K62" s="4"/>
      <c r="L62" s="4"/>
      <c r="M62" s="4"/>
      <c r="N62" s="4"/>
      <c r="O62" s="266" t="s">
        <v>103</v>
      </c>
      <c r="P62" s="215"/>
      <c r="Q62" s="215"/>
      <c r="R62" s="215"/>
      <c r="S62" s="215"/>
      <c r="T62" s="215"/>
      <c r="U62" s="215"/>
      <c r="V62" s="4"/>
      <c r="W62" s="147">
        <f>COUNTIF(E9:E46,"db")</f>
        <v>3</v>
      </c>
      <c r="X62" s="4"/>
      <c r="Y62" s="4"/>
      <c r="Z62" s="4"/>
      <c r="AA62" s="4"/>
      <c r="AB62" s="264" t="s">
        <v>104</v>
      </c>
      <c r="AC62" s="215"/>
      <c r="AD62" s="215"/>
      <c r="AE62" s="215"/>
      <c r="AF62" s="215"/>
      <c r="AG62" s="215"/>
      <c r="AH62" s="215"/>
      <c r="AI62" s="4"/>
      <c r="AJ62" s="151"/>
      <c r="AK62" s="4"/>
      <c r="AL62" s="11"/>
      <c r="AM62" s="11"/>
    </row>
    <row r="63" spans="1:39" ht="11.25" customHeight="1" x14ac:dyDescent="0.2">
      <c r="A63" s="4"/>
      <c r="B63" s="146"/>
      <c r="C63" s="4"/>
      <c r="D63" s="143"/>
      <c r="E63" s="269"/>
      <c r="F63" s="215"/>
      <c r="G63" s="4"/>
      <c r="H63" s="4"/>
      <c r="I63" s="4"/>
      <c r="J63" s="4"/>
      <c r="K63" s="4"/>
      <c r="L63" s="4"/>
      <c r="M63" s="4"/>
      <c r="N63" s="4"/>
      <c r="O63" s="266" t="s">
        <v>105</v>
      </c>
      <c r="P63" s="215"/>
      <c r="Q63" s="215"/>
      <c r="R63" s="215"/>
      <c r="S63" s="215"/>
      <c r="T63" s="215"/>
      <c r="U63" s="215"/>
      <c r="V63" s="4"/>
      <c r="W63" s="147">
        <f>COUNTIF(E9:E46,"pop")</f>
        <v>0</v>
      </c>
      <c r="X63" s="4"/>
      <c r="Y63" s="4"/>
      <c r="Z63" s="4"/>
      <c r="AA63" s="4"/>
      <c r="AB63" s="264" t="s">
        <v>106</v>
      </c>
      <c r="AC63" s="215"/>
      <c r="AD63" s="215"/>
      <c r="AE63" s="215"/>
      <c r="AF63" s="215"/>
      <c r="AG63" s="215"/>
      <c r="AH63" s="215"/>
      <c r="AI63" s="149">
        <f>AI61-(AI64+AI65+AI66)</f>
        <v>23</v>
      </c>
      <c r="AJ63" s="146"/>
      <c r="AK63" s="4"/>
      <c r="AL63" s="11"/>
      <c r="AM63" s="11"/>
    </row>
    <row r="64" spans="1:39" ht="11.25" customHeight="1" x14ac:dyDescent="0.2">
      <c r="A64" s="4"/>
      <c r="B64" s="4"/>
      <c r="C64" s="4"/>
      <c r="D64" s="4"/>
      <c r="E64" s="144"/>
      <c r="F64" s="4"/>
      <c r="G64" s="4"/>
      <c r="H64" s="4"/>
      <c r="I64" s="4"/>
      <c r="J64" s="4"/>
      <c r="K64" s="4"/>
      <c r="L64" s="4"/>
      <c r="M64" s="4"/>
      <c r="N64" s="4"/>
      <c r="O64" s="266" t="s">
        <v>107</v>
      </c>
      <c r="P64" s="215"/>
      <c r="Q64" s="215"/>
      <c r="R64" s="215"/>
      <c r="S64" s="215"/>
      <c r="T64" s="215"/>
      <c r="U64" s="215"/>
      <c r="V64" s="4"/>
      <c r="W64" s="147">
        <f>COUNTIF(E9:E46,"ndp")</f>
        <v>0</v>
      </c>
      <c r="X64" s="4"/>
      <c r="Y64" s="4"/>
      <c r="Z64" s="4"/>
      <c r="AA64" s="4"/>
      <c r="AB64" s="264" t="s">
        <v>108</v>
      </c>
      <c r="AC64" s="215"/>
      <c r="AD64" s="215"/>
      <c r="AE64" s="215"/>
      <c r="AF64" s="215"/>
      <c r="AG64" s="215"/>
      <c r="AH64" s="215"/>
      <c r="AI64" s="149">
        <f>AB74+AB75</f>
        <v>0</v>
      </c>
      <c r="AJ64" s="149"/>
      <c r="AK64" s="4"/>
      <c r="AL64" s="11"/>
      <c r="AM64" s="11"/>
    </row>
    <row r="65" spans="1:39" ht="11.25" customHeight="1" x14ac:dyDescent="0.2">
      <c r="A65" s="4"/>
      <c r="B65" s="275" t="s">
        <v>109</v>
      </c>
      <c r="C65" s="215"/>
      <c r="D65" s="215"/>
      <c r="E65" s="215"/>
      <c r="F65" s="215"/>
      <c r="G65" s="4"/>
      <c r="H65" s="4"/>
      <c r="I65" s="4"/>
      <c r="J65" s="4"/>
      <c r="K65" s="4"/>
      <c r="L65" s="4"/>
      <c r="M65" s="4"/>
      <c r="N65" s="4"/>
      <c r="O65" s="266" t="s">
        <v>110</v>
      </c>
      <c r="P65" s="215"/>
      <c r="Q65" s="215"/>
      <c r="R65" s="215"/>
      <c r="S65" s="215"/>
      <c r="T65" s="215"/>
      <c r="U65" s="215"/>
      <c r="V65" s="4"/>
      <c r="W65" s="152">
        <f>COUNTIF(E9:E46,"ng")</f>
        <v>0</v>
      </c>
      <c r="X65" s="4"/>
      <c r="Y65" s="4"/>
      <c r="Z65" s="4"/>
      <c r="AA65" s="4"/>
      <c r="AB65" s="264" t="s">
        <v>111</v>
      </c>
      <c r="AC65" s="215"/>
      <c r="AD65" s="215"/>
      <c r="AE65" s="215"/>
      <c r="AF65" s="215"/>
      <c r="AG65" s="215"/>
      <c r="AH65" s="215"/>
      <c r="AI65" s="149">
        <f>COUNTIF(H74:H109,"&gt;2")</f>
        <v>0</v>
      </c>
      <c r="AJ65" s="149"/>
      <c r="AK65" s="4"/>
      <c r="AL65" s="11"/>
      <c r="AM65" s="11"/>
    </row>
    <row r="66" spans="1:39" ht="11.25" customHeight="1" x14ac:dyDescent="0.2">
      <c r="A66" s="4"/>
      <c r="B66" s="146" t="s">
        <v>112</v>
      </c>
      <c r="C66" s="4"/>
      <c r="D66" s="143" t="str">
        <f>IF(B9="","",VLOOKUP(E66,C$9:D46,2,FALSE))</f>
        <v>Rams Wiktor</v>
      </c>
      <c r="E66" s="269">
        <f>IF(AA9="","",MIN(AA9:AA46))</f>
        <v>3.2222222222222223</v>
      </c>
      <c r="F66" s="21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153" t="s">
        <v>113</v>
      </c>
      <c r="W66" s="147">
        <f>SUM(W60:W65)</f>
        <v>23</v>
      </c>
      <c r="X66" s="4"/>
      <c r="Y66" s="4"/>
      <c r="Z66" s="4"/>
      <c r="AA66" s="4"/>
      <c r="AB66" s="264" t="s">
        <v>114</v>
      </c>
      <c r="AC66" s="215"/>
      <c r="AD66" s="215"/>
      <c r="AE66" s="215"/>
      <c r="AF66" s="215"/>
      <c r="AG66" s="215"/>
      <c r="AH66" s="215"/>
      <c r="AI66" s="149">
        <f>COUNTIF(AH9:AH46,"&gt;0")</f>
        <v>0</v>
      </c>
      <c r="AJ66" s="149"/>
      <c r="AK66" s="4"/>
      <c r="AL66" s="11"/>
      <c r="AM66" s="11"/>
    </row>
    <row r="67" spans="1:39" ht="11.25" customHeight="1" x14ac:dyDescent="0.2">
      <c r="A67" s="4"/>
      <c r="B67" s="146" t="s">
        <v>115</v>
      </c>
      <c r="C67" s="4"/>
      <c r="D67" s="143" t="str">
        <f>IF(B10="","",VLOOKUP(E67,C$9:D46,2,FALSE))</f>
        <v>Kulig Julia</v>
      </c>
      <c r="E67" s="269">
        <f>IF(AA10="","",SMALL(AA9:AA46,2))</f>
        <v>3.3888888888888888</v>
      </c>
      <c r="F67" s="21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149"/>
      <c r="AK67" s="4"/>
      <c r="AL67" s="11"/>
      <c r="AM67" s="11"/>
    </row>
    <row r="68" spans="1:39" ht="11.25" customHeight="1" x14ac:dyDescent="0.2">
      <c r="A68" s="4"/>
      <c r="B68" s="146" t="s">
        <v>116</v>
      </c>
      <c r="C68" s="4"/>
      <c r="D68" s="143" t="str">
        <f>IF(B11="","",VLOOKUP(E68,C$9:D46,2,FALSE))</f>
        <v>Tomasiak Kajetan</v>
      </c>
      <c r="E68" s="269">
        <f>IF(AA11="","",SMALL(AA9:AA46,3))</f>
        <v>3.8333333333333335</v>
      </c>
      <c r="F68" s="21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149"/>
      <c r="AK68" s="4"/>
      <c r="AL68" s="11"/>
      <c r="AM68" s="11"/>
    </row>
    <row r="69" spans="1:39" ht="11.25" customHeight="1" x14ac:dyDescent="0.2">
      <c r="A69" s="4"/>
      <c r="B69" s="146" t="s">
        <v>117</v>
      </c>
      <c r="C69" s="4"/>
      <c r="D69" s="143" t="str">
        <f>IF(B13="","",VLOOKUP(E69,C$9:D46,2,FALSE))</f>
        <v>Tomasiak Natalia</v>
      </c>
      <c r="E69" s="269">
        <f>IF(AA13="","",SMALL(AA9:AA46,4))</f>
        <v>4.166666666666667</v>
      </c>
      <c r="F69" s="21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11"/>
      <c r="AM69" s="11"/>
    </row>
    <row r="70" spans="1:39" ht="11.25" customHeight="1" x14ac:dyDescent="0.2">
      <c r="A70" s="4"/>
      <c r="B70" s="4"/>
      <c r="C70" s="4"/>
      <c r="D70" s="14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11"/>
      <c r="AM70" s="11"/>
    </row>
    <row r="71" spans="1:39" ht="11.25" hidden="1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ht="11.25" hidden="1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ht="11.25" hidden="1" customHeight="1" x14ac:dyDescent="0.2">
      <c r="A73" s="11"/>
      <c r="B73" s="11"/>
      <c r="C73" s="11"/>
      <c r="D73" s="11"/>
      <c r="E73" s="11"/>
      <c r="F73" s="11"/>
      <c r="G73" s="11" t="s">
        <v>118</v>
      </c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 t="s">
        <v>119</v>
      </c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ht="11.25" hidden="1" customHeight="1" x14ac:dyDescent="0.2">
      <c r="A74" s="11"/>
      <c r="B74" s="11"/>
      <c r="C74" s="11"/>
      <c r="D74" s="11"/>
      <c r="E74" s="11"/>
      <c r="F74" s="11"/>
      <c r="G74" s="154">
        <v>1</v>
      </c>
      <c r="H74" s="155">
        <f t="shared" ref="H74:H76" si="36">IF(AH9&gt;0,"0",IF(AH9=0,COUNTIF(F9:Z9,"1")))</f>
        <v>0</v>
      </c>
      <c r="I74" s="155"/>
      <c r="J74" s="155"/>
      <c r="K74" s="155"/>
      <c r="L74" s="155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>
        <f>COUNTIF(H74:H109,"1")</f>
        <v>0</v>
      </c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ht="11.25" hidden="1" customHeight="1" x14ac:dyDescent="0.2">
      <c r="A75" s="11"/>
      <c r="B75" s="11"/>
      <c r="C75" s="11"/>
      <c r="D75" s="11"/>
      <c r="E75" s="11"/>
      <c r="F75" s="11"/>
      <c r="G75" s="154">
        <v>2</v>
      </c>
      <c r="H75" s="155">
        <f t="shared" si="36"/>
        <v>0</v>
      </c>
      <c r="I75" s="155"/>
      <c r="J75" s="155"/>
      <c r="K75" s="155"/>
      <c r="L75" s="155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>
        <f>COUNTIF(H74:H109,"2")</f>
        <v>0</v>
      </c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ht="11.25" hidden="1" customHeight="1" x14ac:dyDescent="0.2">
      <c r="A76" s="11"/>
      <c r="B76" s="11"/>
      <c r="C76" s="11"/>
      <c r="D76" s="11"/>
      <c r="E76" s="11"/>
      <c r="F76" s="11"/>
      <c r="G76" s="154">
        <v>3</v>
      </c>
      <c r="H76" s="155">
        <f t="shared" si="36"/>
        <v>0</v>
      </c>
      <c r="I76" s="155"/>
      <c r="J76" s="155"/>
      <c r="K76" s="155"/>
      <c r="L76" s="155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ht="11.25" hidden="1" customHeight="1" x14ac:dyDescent="0.2">
      <c r="A77" s="11"/>
      <c r="B77" s="11"/>
      <c r="C77" s="11"/>
      <c r="D77" s="11"/>
      <c r="E77" s="11"/>
      <c r="F77" s="11"/>
      <c r="G77" s="154">
        <v>4</v>
      </c>
      <c r="H77" s="155">
        <f t="shared" ref="H77:H90" si="37">IF(AH13&gt;0,"0",IF(AH13=0,COUNTIF(F13:Z13,"1")))</f>
        <v>0</v>
      </c>
      <c r="I77" s="155"/>
      <c r="J77" s="155"/>
      <c r="K77" s="155"/>
      <c r="L77" s="155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ht="11.25" hidden="1" customHeight="1" x14ac:dyDescent="0.2">
      <c r="A78" s="11"/>
      <c r="B78" s="11"/>
      <c r="C78" s="11"/>
      <c r="D78" s="11"/>
      <c r="E78" s="11"/>
      <c r="F78" s="11"/>
      <c r="G78" s="154">
        <v>5</v>
      </c>
      <c r="H78" s="155">
        <f t="shared" si="37"/>
        <v>0</v>
      </c>
      <c r="I78" s="155"/>
      <c r="J78" s="155"/>
      <c r="K78" s="155"/>
      <c r="L78" s="155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 t="s">
        <v>120</v>
      </c>
      <c r="AC78" s="11"/>
      <c r="AD78" s="11"/>
      <c r="AE78" s="11"/>
      <c r="AF78" s="11"/>
      <c r="AG78" s="11">
        <f>SUM(AB47:AG47)</f>
        <v>414</v>
      </c>
      <c r="AH78" s="11"/>
      <c r="AI78" s="11"/>
      <c r="AJ78" s="11"/>
      <c r="AK78" s="11"/>
      <c r="AL78" s="11"/>
      <c r="AM78" s="11"/>
    </row>
    <row r="79" spans="1:39" ht="11.25" hidden="1" customHeight="1" x14ac:dyDescent="0.2">
      <c r="A79" s="11"/>
      <c r="B79" s="11"/>
      <c r="C79" s="11"/>
      <c r="D79" s="11"/>
      <c r="E79" s="11"/>
      <c r="F79" s="11"/>
      <c r="G79" s="154">
        <v>6</v>
      </c>
      <c r="H79" s="155">
        <f t="shared" si="37"/>
        <v>0</v>
      </c>
      <c r="I79" s="155"/>
      <c r="J79" s="155"/>
      <c r="K79" s="155"/>
      <c r="L79" s="155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 t="s">
        <v>121</v>
      </c>
      <c r="AC79" s="11"/>
      <c r="AD79" s="11"/>
      <c r="AE79" s="11"/>
      <c r="AF79" s="11"/>
      <c r="AG79" s="11">
        <f>SUM(AA48:AA53)</f>
        <v>414</v>
      </c>
      <c r="AH79" s="11"/>
      <c r="AI79" s="11"/>
      <c r="AJ79" s="11"/>
      <c r="AK79" s="11"/>
      <c r="AL79" s="11"/>
      <c r="AM79" s="11"/>
    </row>
    <row r="80" spans="1:39" ht="11.25" hidden="1" customHeight="1" x14ac:dyDescent="0.2">
      <c r="A80" s="11"/>
      <c r="B80" s="11"/>
      <c r="C80" s="11"/>
      <c r="D80" s="11"/>
      <c r="E80" s="11"/>
      <c r="F80" s="11"/>
      <c r="G80" s="154">
        <v>7</v>
      </c>
      <c r="H80" s="155">
        <f t="shared" si="37"/>
        <v>0</v>
      </c>
      <c r="I80" s="155"/>
      <c r="J80" s="155"/>
      <c r="K80" s="155"/>
      <c r="L80" s="155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ht="11.25" hidden="1" customHeight="1" x14ac:dyDescent="0.2">
      <c r="A81" s="11"/>
      <c r="B81" s="11"/>
      <c r="C81" s="11"/>
      <c r="D81" s="11"/>
      <c r="E81" s="11"/>
      <c r="F81" s="11"/>
      <c r="G81" s="154">
        <v>8</v>
      </c>
      <c r="H81" s="155">
        <f t="shared" si="37"/>
        <v>0</v>
      </c>
      <c r="I81" s="155"/>
      <c r="J81" s="155"/>
      <c r="K81" s="155"/>
      <c r="L81" s="155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ht="11.25" hidden="1" customHeight="1" x14ac:dyDescent="0.2">
      <c r="A82" s="11"/>
      <c r="B82" s="11"/>
      <c r="C82" s="11"/>
      <c r="D82" s="11"/>
      <c r="E82" s="11"/>
      <c r="F82" s="11"/>
      <c r="G82" s="154">
        <v>9</v>
      </c>
      <c r="H82" s="155">
        <f t="shared" si="37"/>
        <v>0</v>
      </c>
      <c r="I82" s="155"/>
      <c r="J82" s="155"/>
      <c r="K82" s="155"/>
      <c r="L82" s="155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ht="11.25" hidden="1" customHeight="1" x14ac:dyDescent="0.2">
      <c r="A83" s="11"/>
      <c r="B83" s="11"/>
      <c r="C83" s="11"/>
      <c r="D83" s="11"/>
      <c r="E83" s="11"/>
      <c r="F83" s="11"/>
      <c r="G83" s="154">
        <v>10</v>
      </c>
      <c r="H83" s="155">
        <f t="shared" si="37"/>
        <v>0</v>
      </c>
      <c r="I83" s="155"/>
      <c r="J83" s="155"/>
      <c r="K83" s="155"/>
      <c r="L83" s="155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ht="11.25" hidden="1" customHeight="1" x14ac:dyDescent="0.2">
      <c r="A84" s="11"/>
      <c r="B84" s="11"/>
      <c r="C84" s="11"/>
      <c r="D84" s="11"/>
      <c r="E84" s="11"/>
      <c r="F84" s="11"/>
      <c r="G84" s="154">
        <v>11</v>
      </c>
      <c r="H84" s="155">
        <f t="shared" si="37"/>
        <v>0</v>
      </c>
      <c r="I84" s="155"/>
      <c r="J84" s="155"/>
      <c r="K84" s="155"/>
      <c r="L84" s="155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ht="11.25" hidden="1" customHeight="1" x14ac:dyDescent="0.2">
      <c r="A85" s="11"/>
      <c r="B85" s="11"/>
      <c r="C85" s="11"/>
      <c r="D85" s="11"/>
      <c r="E85" s="11"/>
      <c r="F85" s="11"/>
      <c r="G85" s="154">
        <v>12</v>
      </c>
      <c r="H85" s="155">
        <f t="shared" si="37"/>
        <v>0</v>
      </c>
      <c r="I85" s="155"/>
      <c r="J85" s="155"/>
      <c r="K85" s="155"/>
      <c r="L85" s="155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ht="11.25" hidden="1" customHeight="1" x14ac:dyDescent="0.2">
      <c r="A86" s="11"/>
      <c r="B86" s="11"/>
      <c r="C86" s="11"/>
      <c r="D86" s="11"/>
      <c r="E86" s="11"/>
      <c r="F86" s="11"/>
      <c r="G86" s="154">
        <v>13</v>
      </c>
      <c r="H86" s="155">
        <f t="shared" si="37"/>
        <v>0</v>
      </c>
      <c r="I86" s="155"/>
      <c r="J86" s="155"/>
      <c r="K86" s="155"/>
      <c r="L86" s="155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56"/>
      <c r="AH86" s="156"/>
      <c r="AI86" s="11"/>
      <c r="AJ86" s="11"/>
      <c r="AK86" s="11"/>
      <c r="AL86" s="11"/>
      <c r="AM86" s="11"/>
    </row>
    <row r="87" spans="1:39" ht="11.25" hidden="1" customHeight="1" x14ac:dyDescent="0.2">
      <c r="A87" s="11"/>
      <c r="B87" s="11"/>
      <c r="C87" s="11"/>
      <c r="D87" s="11"/>
      <c r="E87" s="11"/>
      <c r="F87" s="11"/>
      <c r="G87" s="154">
        <v>14</v>
      </c>
      <c r="H87" s="155">
        <f t="shared" si="37"/>
        <v>0</v>
      </c>
      <c r="I87" s="155"/>
      <c r="J87" s="155"/>
      <c r="K87" s="155"/>
      <c r="L87" s="155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56"/>
      <c r="AH87" s="156"/>
      <c r="AI87" s="11"/>
      <c r="AJ87" s="11"/>
      <c r="AK87" s="11"/>
      <c r="AL87" s="11"/>
      <c r="AM87" s="11"/>
    </row>
    <row r="88" spans="1:39" ht="11.25" hidden="1" customHeight="1" x14ac:dyDescent="0.2">
      <c r="A88" s="11"/>
      <c r="B88" s="11"/>
      <c r="C88" s="11"/>
      <c r="D88" s="11"/>
      <c r="E88" s="11"/>
      <c r="F88" s="11"/>
      <c r="G88" s="154">
        <v>15</v>
      </c>
      <c r="H88" s="155">
        <f t="shared" si="37"/>
        <v>0</v>
      </c>
      <c r="I88" s="155"/>
      <c r="J88" s="155"/>
      <c r="K88" s="155"/>
      <c r="L88" s="155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56"/>
      <c r="AH88" s="156"/>
      <c r="AI88" s="11"/>
      <c r="AJ88" s="11"/>
      <c r="AK88" s="11"/>
      <c r="AL88" s="11"/>
      <c r="AM88" s="11"/>
    </row>
    <row r="89" spans="1:39" ht="11.25" hidden="1" customHeight="1" x14ac:dyDescent="0.2">
      <c r="A89" s="11"/>
      <c r="B89" s="11"/>
      <c r="C89" s="11"/>
      <c r="D89" s="11"/>
      <c r="E89" s="11"/>
      <c r="F89" s="11"/>
      <c r="G89" s="154">
        <v>16</v>
      </c>
      <c r="H89" s="155">
        <f t="shared" si="37"/>
        <v>0</v>
      </c>
      <c r="I89" s="155"/>
      <c r="J89" s="155"/>
      <c r="K89" s="155"/>
      <c r="L89" s="155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56"/>
      <c r="AH89" s="156"/>
      <c r="AI89" s="11"/>
      <c r="AJ89" s="11"/>
      <c r="AK89" s="11"/>
      <c r="AL89" s="11"/>
      <c r="AM89" s="11"/>
    </row>
    <row r="90" spans="1:39" ht="11.25" hidden="1" customHeight="1" x14ac:dyDescent="0.2">
      <c r="A90" s="11"/>
      <c r="B90" s="11"/>
      <c r="C90" s="11"/>
      <c r="D90" s="11"/>
      <c r="E90" s="11"/>
      <c r="F90" s="11"/>
      <c r="G90" s="154">
        <v>17</v>
      </c>
      <c r="H90" s="155">
        <f t="shared" si="37"/>
        <v>0</v>
      </c>
      <c r="I90" s="155"/>
      <c r="J90" s="155"/>
      <c r="K90" s="155"/>
      <c r="L90" s="155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56"/>
      <c r="AH90" s="156"/>
      <c r="AI90" s="11"/>
      <c r="AJ90" s="11"/>
      <c r="AK90" s="11"/>
      <c r="AL90" s="11"/>
      <c r="AM90" s="11"/>
    </row>
    <row r="91" spans="1:39" ht="11.25" hidden="1" customHeight="1" x14ac:dyDescent="0.2">
      <c r="A91" s="11"/>
      <c r="B91" s="11"/>
      <c r="C91" s="11"/>
      <c r="D91" s="11"/>
      <c r="E91" s="11"/>
      <c r="F91" s="11"/>
      <c r="G91" s="154">
        <v>18</v>
      </c>
      <c r="H91" s="155">
        <f t="shared" ref="H91:H109" si="38">IF(AH28&gt;0,"0",IF(AH28=0,COUNTIF(F28:Z28,"1")))</f>
        <v>0</v>
      </c>
      <c r="I91" s="155"/>
      <c r="J91" s="155"/>
      <c r="K91" s="155"/>
      <c r="L91" s="155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56"/>
      <c r="AH91" s="156"/>
      <c r="AI91" s="11"/>
      <c r="AJ91" s="11"/>
      <c r="AK91" s="11"/>
      <c r="AL91" s="11"/>
      <c r="AM91" s="11"/>
    </row>
    <row r="92" spans="1:39" ht="11.25" hidden="1" customHeight="1" x14ac:dyDescent="0.2">
      <c r="A92" s="11"/>
      <c r="B92" s="11"/>
      <c r="C92" s="11"/>
      <c r="D92" s="11"/>
      <c r="E92" s="11"/>
      <c r="F92" s="11"/>
      <c r="G92" s="154">
        <v>19</v>
      </c>
      <c r="H92" s="155">
        <f t="shared" si="38"/>
        <v>0</v>
      </c>
      <c r="I92" s="155"/>
      <c r="J92" s="155"/>
      <c r="K92" s="155"/>
      <c r="L92" s="155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56"/>
      <c r="AH92" s="156"/>
      <c r="AI92" s="11"/>
      <c r="AJ92" s="11"/>
      <c r="AK92" s="11"/>
      <c r="AL92" s="11"/>
      <c r="AM92" s="11"/>
    </row>
    <row r="93" spans="1:39" ht="11.25" hidden="1" customHeight="1" x14ac:dyDescent="0.2">
      <c r="A93" s="11"/>
      <c r="B93" s="11"/>
      <c r="C93" s="11"/>
      <c r="D93" s="11"/>
      <c r="E93" s="11"/>
      <c r="F93" s="11"/>
      <c r="G93" s="154">
        <v>20</v>
      </c>
      <c r="H93" s="155">
        <f t="shared" si="38"/>
        <v>0</v>
      </c>
      <c r="I93" s="155"/>
      <c r="J93" s="155"/>
      <c r="K93" s="155"/>
      <c r="L93" s="155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56"/>
      <c r="AH93" s="156"/>
      <c r="AI93" s="11"/>
      <c r="AJ93" s="11"/>
      <c r="AK93" s="11"/>
      <c r="AL93" s="11"/>
      <c r="AM93" s="11"/>
    </row>
    <row r="94" spans="1:39" ht="11.25" hidden="1" customHeight="1" x14ac:dyDescent="0.2">
      <c r="A94" s="11"/>
      <c r="B94" s="11"/>
      <c r="C94" s="11"/>
      <c r="D94" s="11"/>
      <c r="E94" s="11"/>
      <c r="F94" s="11"/>
      <c r="G94" s="154">
        <v>21</v>
      </c>
      <c r="H94" s="155">
        <f t="shared" si="38"/>
        <v>0</v>
      </c>
      <c r="I94" s="155"/>
      <c r="J94" s="155"/>
      <c r="K94" s="155"/>
      <c r="L94" s="155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56"/>
      <c r="AH94" s="156"/>
      <c r="AI94" s="11"/>
      <c r="AJ94" s="11"/>
      <c r="AK94" s="11"/>
      <c r="AL94" s="11"/>
      <c r="AM94" s="11"/>
    </row>
    <row r="95" spans="1:39" ht="11.25" hidden="1" customHeight="1" x14ac:dyDescent="0.2">
      <c r="A95" s="11"/>
      <c r="B95" s="11"/>
      <c r="C95" s="11"/>
      <c r="D95" s="11"/>
      <c r="E95" s="11"/>
      <c r="F95" s="11"/>
      <c r="G95" s="154">
        <v>22</v>
      </c>
      <c r="H95" s="155" t="str">
        <f t="shared" si="38"/>
        <v>0</v>
      </c>
      <c r="I95" s="155"/>
      <c r="J95" s="155"/>
      <c r="K95" s="155"/>
      <c r="L95" s="155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56"/>
      <c r="AH95" s="156"/>
      <c r="AI95" s="11"/>
      <c r="AJ95" s="11"/>
      <c r="AK95" s="11"/>
      <c r="AL95" s="11"/>
      <c r="AM95" s="11"/>
    </row>
    <row r="96" spans="1:39" ht="11.25" hidden="1" customHeight="1" x14ac:dyDescent="0.2">
      <c r="A96" s="11"/>
      <c r="B96" s="11"/>
      <c r="C96" s="11"/>
      <c r="D96" s="11"/>
      <c r="E96" s="11"/>
      <c r="F96" s="11"/>
      <c r="G96" s="154">
        <v>23</v>
      </c>
      <c r="H96" s="155" t="str">
        <f t="shared" si="38"/>
        <v>0</v>
      </c>
      <c r="I96" s="155"/>
      <c r="J96" s="155"/>
      <c r="K96" s="155"/>
      <c r="L96" s="155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56"/>
      <c r="AH96" s="156"/>
      <c r="AI96" s="11"/>
      <c r="AJ96" s="11"/>
      <c r="AK96" s="11"/>
      <c r="AL96" s="11"/>
      <c r="AM96" s="11"/>
    </row>
    <row r="97" spans="1:39" ht="11.25" hidden="1" customHeight="1" x14ac:dyDescent="0.2">
      <c r="A97" s="11"/>
      <c r="B97" s="11"/>
      <c r="C97" s="11"/>
      <c r="D97" s="11"/>
      <c r="E97" s="11"/>
      <c r="F97" s="11"/>
      <c r="G97" s="154">
        <v>24</v>
      </c>
      <c r="H97" s="155" t="str">
        <f t="shared" si="38"/>
        <v>0</v>
      </c>
      <c r="I97" s="155"/>
      <c r="J97" s="155"/>
      <c r="K97" s="155"/>
      <c r="L97" s="155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56"/>
      <c r="AH97" s="156"/>
      <c r="AI97" s="11"/>
      <c r="AJ97" s="11"/>
      <c r="AK97" s="11"/>
      <c r="AL97" s="11"/>
      <c r="AM97" s="11"/>
    </row>
    <row r="98" spans="1:39" ht="11.25" hidden="1" customHeight="1" x14ac:dyDescent="0.2">
      <c r="A98" s="11"/>
      <c r="B98" s="11"/>
      <c r="C98" s="11"/>
      <c r="D98" s="11"/>
      <c r="E98" s="11"/>
      <c r="F98" s="11"/>
      <c r="G98" s="154">
        <v>25</v>
      </c>
      <c r="H98" s="155" t="str">
        <f t="shared" si="38"/>
        <v>0</v>
      </c>
      <c r="I98" s="155"/>
      <c r="J98" s="155"/>
      <c r="K98" s="155"/>
      <c r="L98" s="155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56"/>
      <c r="AH98" s="156"/>
      <c r="AI98" s="11"/>
      <c r="AJ98" s="11"/>
      <c r="AK98" s="11"/>
      <c r="AL98" s="11"/>
      <c r="AM98" s="11"/>
    </row>
    <row r="99" spans="1:39" ht="11.25" hidden="1" customHeight="1" x14ac:dyDescent="0.2">
      <c r="A99" s="11"/>
      <c r="B99" s="11"/>
      <c r="C99" s="11"/>
      <c r="D99" s="11"/>
      <c r="E99" s="11"/>
      <c r="F99" s="11"/>
      <c r="G99" s="154">
        <v>26</v>
      </c>
      <c r="H99" s="155" t="str">
        <f t="shared" si="38"/>
        <v>0</v>
      </c>
      <c r="I99" s="155"/>
      <c r="J99" s="155"/>
      <c r="K99" s="155"/>
      <c r="L99" s="155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56"/>
      <c r="AH99" s="156"/>
      <c r="AI99" s="11"/>
      <c r="AJ99" s="11"/>
      <c r="AK99" s="11"/>
      <c r="AL99" s="11"/>
      <c r="AM99" s="11"/>
    </row>
    <row r="100" spans="1:39" ht="11.25" hidden="1" customHeight="1" x14ac:dyDescent="0.2">
      <c r="A100" s="11"/>
      <c r="B100" s="11"/>
      <c r="C100" s="11"/>
      <c r="D100" s="11"/>
      <c r="E100" s="11"/>
      <c r="F100" s="11"/>
      <c r="G100" s="154">
        <v>27</v>
      </c>
      <c r="H100" s="155" t="str">
        <f t="shared" si="38"/>
        <v>0</v>
      </c>
      <c r="I100" s="155"/>
      <c r="J100" s="155"/>
      <c r="K100" s="155"/>
      <c r="L100" s="155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56"/>
      <c r="AH100" s="156"/>
      <c r="AI100" s="11"/>
      <c r="AJ100" s="11"/>
      <c r="AK100" s="11"/>
      <c r="AL100" s="11"/>
      <c r="AM100" s="11"/>
    </row>
    <row r="101" spans="1:39" ht="11.25" hidden="1" customHeight="1" x14ac:dyDescent="0.2">
      <c r="A101" s="11"/>
      <c r="B101" s="11"/>
      <c r="C101" s="11"/>
      <c r="D101" s="11"/>
      <c r="E101" s="11"/>
      <c r="F101" s="11"/>
      <c r="G101" s="154">
        <v>28</v>
      </c>
      <c r="H101" s="155" t="str">
        <f t="shared" si="38"/>
        <v>0</v>
      </c>
      <c r="I101" s="155"/>
      <c r="J101" s="155"/>
      <c r="K101" s="155"/>
      <c r="L101" s="155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56"/>
      <c r="AH101" s="156"/>
      <c r="AI101" s="11"/>
      <c r="AJ101" s="11"/>
      <c r="AK101" s="11"/>
      <c r="AL101" s="11"/>
      <c r="AM101" s="11"/>
    </row>
    <row r="102" spans="1:39" ht="11.25" hidden="1" customHeight="1" x14ac:dyDescent="0.2">
      <c r="A102" s="11"/>
      <c r="B102" s="11"/>
      <c r="C102" s="11"/>
      <c r="D102" s="11"/>
      <c r="E102" s="11"/>
      <c r="F102" s="11"/>
      <c r="G102" s="154">
        <v>29</v>
      </c>
      <c r="H102" s="155" t="str">
        <f t="shared" si="38"/>
        <v>0</v>
      </c>
      <c r="I102" s="155"/>
      <c r="J102" s="155"/>
      <c r="K102" s="155"/>
      <c r="L102" s="155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56"/>
      <c r="AH102" s="156"/>
      <c r="AI102" s="11"/>
      <c r="AJ102" s="11"/>
      <c r="AK102" s="11"/>
      <c r="AL102" s="11"/>
      <c r="AM102" s="11"/>
    </row>
    <row r="103" spans="1:39" ht="11.25" hidden="1" customHeight="1" x14ac:dyDescent="0.2">
      <c r="A103" s="11"/>
      <c r="B103" s="11"/>
      <c r="C103" s="11"/>
      <c r="D103" s="11"/>
      <c r="E103" s="11"/>
      <c r="F103" s="11"/>
      <c r="G103" s="154">
        <v>30</v>
      </c>
      <c r="H103" s="155" t="str">
        <f t="shared" si="38"/>
        <v>0</v>
      </c>
      <c r="I103" s="155"/>
      <c r="J103" s="155"/>
      <c r="K103" s="155"/>
      <c r="L103" s="155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56"/>
      <c r="AH103" s="156"/>
      <c r="AI103" s="11"/>
      <c r="AJ103" s="11"/>
      <c r="AK103" s="11"/>
      <c r="AL103" s="11"/>
      <c r="AM103" s="11"/>
    </row>
    <row r="104" spans="1:39" ht="11.25" hidden="1" customHeight="1" x14ac:dyDescent="0.2">
      <c r="A104" s="11"/>
      <c r="B104" s="11"/>
      <c r="C104" s="11"/>
      <c r="D104" s="11"/>
      <c r="E104" s="11"/>
      <c r="F104" s="11"/>
      <c r="G104" s="154">
        <v>31</v>
      </c>
      <c r="H104" s="155" t="str">
        <f t="shared" si="38"/>
        <v>0</v>
      </c>
      <c r="I104" s="155"/>
      <c r="J104" s="155"/>
      <c r="K104" s="155"/>
      <c r="L104" s="155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56"/>
      <c r="AH104" s="156"/>
      <c r="AI104" s="11"/>
      <c r="AJ104" s="11"/>
      <c r="AK104" s="11"/>
      <c r="AL104" s="11"/>
      <c r="AM104" s="11"/>
    </row>
    <row r="105" spans="1:39" ht="11.25" hidden="1" customHeight="1" x14ac:dyDescent="0.2">
      <c r="A105" s="11"/>
      <c r="B105" s="11"/>
      <c r="C105" s="11"/>
      <c r="D105" s="11"/>
      <c r="E105" s="11"/>
      <c r="F105" s="11"/>
      <c r="G105" s="154">
        <v>32</v>
      </c>
      <c r="H105" s="155" t="str">
        <f t="shared" si="38"/>
        <v>0</v>
      </c>
      <c r="I105" s="155"/>
      <c r="J105" s="155"/>
      <c r="K105" s="155"/>
      <c r="L105" s="155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56"/>
      <c r="AH105" s="156"/>
      <c r="AI105" s="11"/>
      <c r="AJ105" s="11"/>
      <c r="AK105" s="11"/>
      <c r="AL105" s="11"/>
      <c r="AM105" s="11"/>
    </row>
    <row r="106" spans="1:39" ht="11.25" hidden="1" customHeight="1" x14ac:dyDescent="0.2">
      <c r="A106" s="11"/>
      <c r="B106" s="11"/>
      <c r="C106" s="11"/>
      <c r="D106" s="11"/>
      <c r="E106" s="11"/>
      <c r="F106" s="11"/>
      <c r="G106" s="154">
        <v>33</v>
      </c>
      <c r="H106" s="155" t="str">
        <f t="shared" si="38"/>
        <v>0</v>
      </c>
      <c r="I106" s="155"/>
      <c r="J106" s="155"/>
      <c r="K106" s="155"/>
      <c r="L106" s="155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56"/>
      <c r="AH106" s="156"/>
      <c r="AI106" s="11"/>
      <c r="AJ106" s="11"/>
      <c r="AK106" s="11"/>
      <c r="AL106" s="11"/>
      <c r="AM106" s="11"/>
    </row>
    <row r="107" spans="1:39" ht="11.25" hidden="1" customHeight="1" x14ac:dyDescent="0.2">
      <c r="A107" s="11"/>
      <c r="B107" s="11"/>
      <c r="C107" s="11"/>
      <c r="D107" s="11"/>
      <c r="E107" s="11"/>
      <c r="F107" s="11"/>
      <c r="G107" s="154">
        <v>34</v>
      </c>
      <c r="H107" s="155" t="str">
        <f t="shared" si="38"/>
        <v>0</v>
      </c>
      <c r="I107" s="155"/>
      <c r="J107" s="155"/>
      <c r="K107" s="155"/>
      <c r="L107" s="155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56"/>
      <c r="AH107" s="156"/>
      <c r="AI107" s="11"/>
      <c r="AJ107" s="11"/>
      <c r="AK107" s="11"/>
      <c r="AL107" s="11"/>
      <c r="AM107" s="11"/>
    </row>
    <row r="108" spans="1:39" ht="11.25" hidden="1" customHeight="1" x14ac:dyDescent="0.2">
      <c r="A108" s="11"/>
      <c r="B108" s="11"/>
      <c r="C108" s="11"/>
      <c r="D108" s="11"/>
      <c r="E108" s="11"/>
      <c r="F108" s="11"/>
      <c r="G108" s="154">
        <v>35</v>
      </c>
      <c r="H108" s="155" t="str">
        <f t="shared" si="38"/>
        <v>0</v>
      </c>
      <c r="I108" s="155"/>
      <c r="J108" s="155"/>
      <c r="K108" s="155"/>
      <c r="L108" s="155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56"/>
      <c r="AH108" s="156"/>
      <c r="AI108" s="11"/>
      <c r="AJ108" s="11"/>
      <c r="AK108" s="11"/>
      <c r="AL108" s="11"/>
      <c r="AM108" s="11"/>
    </row>
    <row r="109" spans="1:39" ht="11.25" hidden="1" customHeight="1" x14ac:dyDescent="0.2">
      <c r="A109" s="11"/>
      <c r="B109" s="11"/>
      <c r="C109" s="11"/>
      <c r="D109" s="11"/>
      <c r="E109" s="11"/>
      <c r="F109" s="11"/>
      <c r="G109" s="154">
        <v>36</v>
      </c>
      <c r="H109" s="155" t="str">
        <f t="shared" si="38"/>
        <v>0</v>
      </c>
      <c r="I109" s="155"/>
      <c r="J109" s="155"/>
      <c r="K109" s="155"/>
      <c r="L109" s="155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56"/>
      <c r="AH109" s="156"/>
      <c r="AI109" s="11"/>
      <c r="AJ109" s="11"/>
      <c r="AK109" s="11"/>
      <c r="AL109" s="11"/>
      <c r="AM109" s="11"/>
    </row>
    <row r="110" spans="1:39" ht="11.25" hidden="1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56"/>
      <c r="AH110" s="156"/>
      <c r="AI110" s="11"/>
      <c r="AJ110" s="11"/>
      <c r="AK110" s="11"/>
      <c r="AL110" s="11"/>
      <c r="AM110" s="11"/>
    </row>
    <row r="111" spans="1:39" ht="11.25" hidden="1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56"/>
      <c r="AH111" s="156"/>
      <c r="AI111" s="11"/>
      <c r="AJ111" s="11"/>
      <c r="AK111" s="11"/>
      <c r="AL111" s="11"/>
      <c r="AM111" s="11"/>
    </row>
    <row r="112" spans="1:39" ht="11.25" hidden="1" customHeight="1" x14ac:dyDescent="0.2">
      <c r="A112" s="11"/>
      <c r="B112" s="11"/>
      <c r="C112" s="11"/>
      <c r="D112" s="11" t="s">
        <v>122</v>
      </c>
      <c r="E112" s="11"/>
      <c r="F112" s="11">
        <f t="shared" ref="F112:H112" si="39">SUM(F48:F53)</f>
        <v>23</v>
      </c>
      <c r="G112" s="11">
        <f t="shared" si="39"/>
        <v>23</v>
      </c>
      <c r="H112" s="11">
        <f t="shared" si="39"/>
        <v>23</v>
      </c>
      <c r="I112" s="11"/>
      <c r="J112" s="11"/>
      <c r="K112" s="11"/>
      <c r="L112" s="11"/>
      <c r="M112" s="11">
        <f t="shared" ref="M112:X112" si="40">SUM(M48:M53)</f>
        <v>23</v>
      </c>
      <c r="N112" s="11">
        <f t="shared" si="40"/>
        <v>23</v>
      </c>
      <c r="O112" s="11">
        <f t="shared" si="40"/>
        <v>23</v>
      </c>
      <c r="P112" s="11">
        <f t="shared" si="40"/>
        <v>23</v>
      </c>
      <c r="Q112" s="11">
        <f t="shared" si="40"/>
        <v>23</v>
      </c>
      <c r="R112" s="11">
        <f t="shared" si="40"/>
        <v>23</v>
      </c>
      <c r="S112" s="11">
        <f t="shared" si="40"/>
        <v>23</v>
      </c>
      <c r="T112" s="11">
        <f t="shared" si="40"/>
        <v>23</v>
      </c>
      <c r="U112" s="11">
        <f t="shared" si="40"/>
        <v>23</v>
      </c>
      <c r="V112" s="11">
        <f t="shared" si="40"/>
        <v>23</v>
      </c>
      <c r="W112" s="11">
        <f t="shared" si="40"/>
        <v>23</v>
      </c>
      <c r="X112" s="11">
        <f t="shared" si="40"/>
        <v>0</v>
      </c>
      <c r="Y112" s="11"/>
      <c r="Z112" s="11">
        <f>SUM(Z48:Z53)</f>
        <v>0</v>
      </c>
      <c r="AA112" s="11"/>
      <c r="AB112" s="11"/>
      <c r="AC112" s="11"/>
      <c r="AD112" s="11"/>
      <c r="AE112" s="11"/>
      <c r="AF112" s="11"/>
      <c r="AG112" s="156"/>
      <c r="AH112" s="156"/>
      <c r="AI112" s="11"/>
      <c r="AJ112" s="11"/>
      <c r="AK112" s="11"/>
      <c r="AL112" s="11"/>
      <c r="AM112" s="11"/>
    </row>
    <row r="113" spans="1:39" ht="11.25" hidden="1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56"/>
      <c r="AH113" s="156"/>
      <c r="AI113" s="11"/>
      <c r="AJ113" s="11"/>
      <c r="AK113" s="11"/>
      <c r="AL113" s="11"/>
      <c r="AM113" s="11"/>
    </row>
    <row r="114" spans="1:39" ht="11.25" hidden="1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56"/>
      <c r="AH114" s="156"/>
      <c r="AI114" s="11"/>
      <c r="AJ114" s="11"/>
      <c r="AK114" s="11"/>
      <c r="AL114" s="11"/>
      <c r="AM114" s="11"/>
    </row>
    <row r="115" spans="1:39" ht="11.25" hidden="1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56"/>
      <c r="AH115" s="156"/>
      <c r="AI115" s="11"/>
      <c r="AJ115" s="11"/>
      <c r="AK115" s="11"/>
      <c r="AL115" s="11"/>
      <c r="AM115" s="11"/>
    </row>
    <row r="116" spans="1:39" ht="11.25" hidden="1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56"/>
      <c r="AH116" s="156"/>
      <c r="AI116" s="11"/>
      <c r="AJ116" s="11"/>
      <c r="AK116" s="11"/>
      <c r="AL116" s="11"/>
      <c r="AM116" s="11"/>
    </row>
    <row r="117" spans="1:39" ht="11.25" hidden="1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56"/>
      <c r="AH117" s="156"/>
      <c r="AI117" s="11"/>
      <c r="AJ117" s="11"/>
      <c r="AK117" s="11"/>
      <c r="AL117" s="11"/>
      <c r="AM117" s="11"/>
    </row>
    <row r="118" spans="1:39" ht="11.25" hidden="1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56"/>
      <c r="AH118" s="156"/>
      <c r="AI118" s="11"/>
      <c r="AJ118" s="11"/>
      <c r="AK118" s="11"/>
      <c r="AL118" s="11"/>
      <c r="AM118" s="11"/>
    </row>
    <row r="119" spans="1:39" ht="11.25" hidden="1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56"/>
      <c r="AH119" s="156"/>
      <c r="AI119" s="11"/>
      <c r="AJ119" s="11"/>
      <c r="AK119" s="11"/>
      <c r="AL119" s="11"/>
      <c r="AM119" s="11"/>
    </row>
    <row r="120" spans="1:39" ht="11.25" hidden="1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56"/>
      <c r="AH120" s="156"/>
      <c r="AI120" s="11"/>
      <c r="AJ120" s="11"/>
      <c r="AK120" s="11"/>
      <c r="AL120" s="11"/>
      <c r="AM120" s="11"/>
    </row>
    <row r="121" spans="1:39" ht="11.25" hidden="1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56"/>
      <c r="AH121" s="156"/>
      <c r="AI121" s="11"/>
      <c r="AJ121" s="11"/>
      <c r="AK121" s="11"/>
      <c r="AL121" s="11"/>
      <c r="AM121" s="11"/>
    </row>
    <row r="122" spans="1:39" ht="11.25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ht="11.25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ht="11.25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ht="11.2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ht="11.2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ht="11.2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ht="11.2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ht="11.25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ht="11.25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ht="11.25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ht="11.25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ht="11.25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ht="11.25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ht="11.2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ht="11.2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ht="11.2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  <row r="138" spans="1:39" ht="11.25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</row>
    <row r="139" spans="1:39" ht="11.25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</row>
    <row r="140" spans="1:39" ht="11.25" customHeight="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</row>
    <row r="141" spans="1:39" ht="11.25" customHeigh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</row>
    <row r="142" spans="1:39" ht="11.25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</row>
    <row r="143" spans="1:39" ht="11.25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</row>
    <row r="144" spans="1:39" ht="11.25" customHeight="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</row>
    <row r="145" spans="1:39" ht="11.25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</row>
    <row r="146" spans="1:39" ht="11.25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</row>
    <row r="147" spans="1:39" ht="11.25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</row>
    <row r="148" spans="1:39" ht="11.25" customHeigh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</row>
    <row r="149" spans="1:39" ht="11.25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</row>
    <row r="150" spans="1:39" ht="11.25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</row>
    <row r="151" spans="1:39" ht="11.25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</row>
    <row r="152" spans="1:39" ht="11.25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</row>
    <row r="153" spans="1:39" ht="11.25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</row>
    <row r="154" spans="1:39" ht="11.25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</row>
    <row r="155" spans="1:39" ht="11.25" customHeight="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</row>
    <row r="156" spans="1:39" ht="11.25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</row>
    <row r="157" spans="1:39" ht="11.25" customHeight="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</row>
    <row r="158" spans="1:39" ht="11.25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</row>
    <row r="159" spans="1:39" ht="11.25" customHeight="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</row>
    <row r="160" spans="1:39" ht="11.25" customHeight="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</row>
    <row r="161" spans="1:39" ht="11.25" customHeigh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</row>
    <row r="162" spans="1:39" ht="11.25" customHeigh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</row>
    <row r="163" spans="1:39" ht="11.25" customHeight="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</row>
    <row r="164" spans="1:39" ht="11.25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</row>
    <row r="165" spans="1:39" ht="11.25" customHeight="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</row>
    <row r="166" spans="1:39" ht="11.25" customHeight="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</row>
    <row r="167" spans="1:39" ht="11.25" customHeight="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</row>
    <row r="168" spans="1:39" ht="11.25" customHeight="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</row>
    <row r="169" spans="1:39" ht="11.25" customHeight="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</row>
    <row r="170" spans="1:39" ht="11.25" customHeight="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</row>
    <row r="171" spans="1:39" ht="11.25" customHeight="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</row>
    <row r="172" spans="1:39" ht="11.25" customHeight="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</row>
    <row r="173" spans="1:39" ht="11.25" customHeight="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</row>
    <row r="174" spans="1:39" ht="11.25" customHeight="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</row>
    <row r="175" spans="1:39" ht="11.25" customHeight="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</row>
    <row r="176" spans="1:39" ht="11.25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</row>
    <row r="177" spans="1:39" ht="11.25" customHeight="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</row>
    <row r="178" spans="1:39" ht="11.25" customHeight="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</row>
    <row r="179" spans="1:39" ht="11.25" customHeight="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</row>
    <row r="180" spans="1:39" ht="11.25" customHeight="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</row>
    <row r="181" spans="1:39" ht="11.25" customHeight="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</row>
    <row r="182" spans="1:39" ht="11.25" customHeight="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</row>
    <row r="183" spans="1:39" ht="11.25" customHeight="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</row>
    <row r="184" spans="1:39" ht="11.25" customHeight="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</row>
    <row r="185" spans="1:39" ht="11.25" customHeight="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</row>
    <row r="186" spans="1:39" ht="11.25" customHeight="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</row>
    <row r="187" spans="1:39" ht="11.25" customHeight="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</row>
    <row r="188" spans="1:39" ht="11.25" customHeight="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</row>
    <row r="189" spans="1:39" ht="11.25" customHeight="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</row>
    <row r="190" spans="1:39" ht="11.25" customHeight="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</row>
    <row r="191" spans="1:39" ht="11.25" customHeight="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</row>
    <row r="192" spans="1:39" ht="11.25" customHeight="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</row>
    <row r="193" spans="1:39" ht="11.25" customHeight="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</row>
    <row r="194" spans="1:39" ht="11.25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</row>
    <row r="195" spans="1:39" ht="11.25" customHeight="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</row>
    <row r="196" spans="1:39" ht="11.25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</row>
    <row r="197" spans="1:39" ht="11.25" customHeight="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</row>
    <row r="198" spans="1:39" ht="11.25" customHeight="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</row>
    <row r="199" spans="1:39" ht="11.25" customHeight="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</row>
    <row r="200" spans="1:39" ht="11.25" customHeight="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</row>
    <row r="201" spans="1:39" ht="11.25" customHeight="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</row>
    <row r="202" spans="1:39" ht="11.25" customHeight="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</row>
    <row r="203" spans="1:39" ht="11.25" customHeight="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</row>
    <row r="204" spans="1:39" ht="11.25" customHeight="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</row>
    <row r="205" spans="1:39" ht="11.25" customHeight="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</row>
    <row r="206" spans="1:39" ht="11.25" customHeight="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</row>
    <row r="207" spans="1:39" ht="11.25" customHeight="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</row>
    <row r="208" spans="1:39" ht="11.25" customHeight="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</row>
    <row r="209" spans="1:39" ht="11.25" customHeight="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</row>
    <row r="210" spans="1:39" ht="11.25" customHeight="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</row>
    <row r="211" spans="1:39" ht="11.25" customHeight="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</row>
    <row r="212" spans="1:39" ht="11.25" customHeight="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</row>
    <row r="213" spans="1:39" ht="11.25" customHeight="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</row>
    <row r="214" spans="1:39" ht="11.25" customHeight="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</row>
    <row r="215" spans="1:39" ht="11.25" customHeight="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</row>
    <row r="216" spans="1:39" ht="11.25" customHeight="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</row>
    <row r="217" spans="1:39" ht="11.25" customHeigh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</row>
    <row r="218" spans="1:39" ht="11.25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</row>
    <row r="219" spans="1:39" ht="11.25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</row>
    <row r="220" spans="1:39" ht="11.25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</row>
    <row r="221" spans="1:39" ht="11.25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</row>
    <row r="222" spans="1:39" ht="11.25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</row>
    <row r="223" spans="1:39" ht="11.2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</row>
    <row r="224" spans="1:39" ht="11.25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</row>
    <row r="225" spans="1:39" ht="11.25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</row>
    <row r="226" spans="1:39" ht="11.25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</row>
    <row r="227" spans="1:39" ht="11.25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</row>
    <row r="228" spans="1:39" ht="11.25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</row>
    <row r="229" spans="1:39" ht="11.25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</row>
    <row r="230" spans="1:39" ht="11.25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</row>
    <row r="231" spans="1:39" ht="11.25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</row>
    <row r="232" spans="1:39" ht="11.25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</row>
    <row r="233" spans="1:39" ht="11.25" customHeight="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</row>
    <row r="234" spans="1:39" ht="11.25" customHeight="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</row>
    <row r="235" spans="1:39" ht="11.25" customHeight="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</row>
    <row r="236" spans="1:39" ht="11.25" customHeight="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</row>
    <row r="237" spans="1:39" ht="11.25" customHeight="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</row>
    <row r="238" spans="1:39" ht="11.25" customHeight="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</row>
    <row r="239" spans="1:39" ht="11.25" customHeigh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</row>
    <row r="240" spans="1:39" ht="11.25" customHeight="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</row>
    <row r="241" spans="1:39" ht="11.25" customHeight="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</row>
    <row r="242" spans="1:39" ht="11.25" customHeight="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</row>
    <row r="243" spans="1:39" ht="11.25" customHeight="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</row>
    <row r="244" spans="1:39" ht="11.25" customHeight="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</row>
    <row r="245" spans="1:39" ht="11.25" customHeight="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</row>
    <row r="246" spans="1:39" ht="11.25" customHeight="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</row>
    <row r="247" spans="1:39" ht="11.25" customHeight="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</row>
    <row r="248" spans="1:39" ht="11.25" customHeight="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</row>
    <row r="249" spans="1:39" ht="11.25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</row>
    <row r="250" spans="1:39" ht="11.25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</row>
    <row r="251" spans="1:39" ht="11.25" customHeight="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</row>
    <row r="252" spans="1:39" ht="11.25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</row>
    <row r="253" spans="1:39" ht="11.25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</row>
    <row r="254" spans="1:39" ht="11.25" customHeight="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</row>
    <row r="255" spans="1:39" ht="11.25" customHeight="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</row>
    <row r="256" spans="1:39" ht="11.25" customHeight="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</row>
    <row r="257" spans="1:39" ht="11.25" customHeight="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</row>
    <row r="258" spans="1:39" ht="11.25" customHeight="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</row>
    <row r="259" spans="1:39" ht="11.25" customHeight="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</row>
    <row r="260" spans="1:39" ht="11.25" customHeight="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</row>
    <row r="261" spans="1:39" ht="11.25" customHeight="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</row>
    <row r="262" spans="1:39" ht="11.25" customHeight="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</row>
    <row r="263" spans="1:39" ht="11.25" customHeigh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</row>
    <row r="264" spans="1:39" ht="11.25" customHeigh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</row>
    <row r="265" spans="1:39" ht="11.25" customHeight="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</row>
    <row r="266" spans="1:39" ht="11.25" customHeigh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</row>
    <row r="267" spans="1:39" ht="11.25" customHeight="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</row>
    <row r="268" spans="1:39" ht="11.25" customHeight="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</row>
    <row r="269" spans="1:39" ht="11.25" customHeight="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</row>
    <row r="270" spans="1:39" ht="11.25" customHeight="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</row>
    <row r="271" spans="1:39" ht="11.25" customHeight="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</row>
    <row r="272" spans="1:39" ht="11.25" customHeigh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</row>
    <row r="273" spans="1:39" ht="11.25" customHeight="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</row>
    <row r="274" spans="1:39" ht="11.25" customHeight="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</row>
    <row r="275" spans="1:39" ht="11.25" customHeight="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</row>
    <row r="276" spans="1:39" ht="11.25" customHeight="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</row>
    <row r="277" spans="1:39" ht="11.25" customHeight="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</row>
    <row r="278" spans="1:39" ht="11.25" customHeight="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</row>
    <row r="279" spans="1:39" ht="11.25" customHeigh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</row>
    <row r="280" spans="1:39" ht="11.25" customHeight="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</row>
    <row r="281" spans="1:39" ht="11.25" customHeight="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</row>
    <row r="282" spans="1:39" ht="11.25" customHeight="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</row>
    <row r="283" spans="1:39" ht="11.25" customHeight="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</row>
    <row r="284" spans="1:39" ht="11.25" customHeight="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</row>
    <row r="285" spans="1:39" ht="11.25" customHeight="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</row>
    <row r="286" spans="1:39" ht="11.25" customHeight="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</row>
    <row r="287" spans="1:39" ht="11.25" customHeight="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</row>
    <row r="288" spans="1:39" ht="11.25" customHeight="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</row>
    <row r="289" spans="1:39" ht="11.25" customHeight="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</row>
    <row r="290" spans="1:39" ht="11.25" customHeight="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</row>
    <row r="291" spans="1:39" ht="11.25" customHeight="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</row>
    <row r="292" spans="1:39" ht="11.25" customHeigh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</row>
    <row r="293" spans="1:39" ht="11.25" customHeigh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</row>
    <row r="294" spans="1:39" ht="11.25" customHeight="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</row>
    <row r="295" spans="1:39" ht="11.25" customHeight="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</row>
    <row r="296" spans="1:39" ht="11.25" customHeight="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</row>
    <row r="297" spans="1:39" ht="11.25" customHeight="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</row>
    <row r="298" spans="1:39" ht="11.25" customHeight="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</row>
    <row r="299" spans="1:39" ht="11.25" customHeight="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</row>
    <row r="300" spans="1:39" ht="11.25" customHeight="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</row>
    <row r="301" spans="1:39" ht="11.25" customHeight="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</row>
    <row r="302" spans="1:39" ht="11.25" customHeight="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</row>
    <row r="303" spans="1:39" ht="11.25" customHeight="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</row>
    <row r="304" spans="1:39" ht="11.25" customHeight="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</row>
    <row r="305" spans="1:39" ht="11.25" customHeight="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</row>
    <row r="306" spans="1:39" ht="11.25" customHeight="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</row>
    <row r="307" spans="1:39" ht="11.25" customHeight="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</row>
    <row r="308" spans="1:39" ht="11.25" customHeight="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</row>
    <row r="309" spans="1:39" ht="11.25" customHeight="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</row>
    <row r="310" spans="1:39" ht="11.25" customHeight="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</row>
    <row r="311" spans="1:39" ht="11.25" customHeight="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</row>
    <row r="312" spans="1:39" ht="11.25" customHeight="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</row>
    <row r="313" spans="1:39" ht="15.75" customHeight="1" x14ac:dyDescent="0.2"/>
    <row r="314" spans="1:39" ht="15.75" customHeight="1" x14ac:dyDescent="0.2"/>
    <row r="315" spans="1:39" ht="15.75" customHeight="1" x14ac:dyDescent="0.2"/>
    <row r="316" spans="1:39" ht="15.75" customHeight="1" x14ac:dyDescent="0.2"/>
    <row r="317" spans="1:39" ht="15.75" customHeight="1" x14ac:dyDescent="0.2"/>
    <row r="318" spans="1:39" ht="15.75" customHeight="1" x14ac:dyDescent="0.2"/>
    <row r="319" spans="1:39" ht="15.75" customHeight="1" x14ac:dyDescent="0.2"/>
    <row r="320" spans="1:39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5">
    <mergeCell ref="E67:F67"/>
    <mergeCell ref="E68:F68"/>
    <mergeCell ref="E69:F69"/>
    <mergeCell ref="D51:E51"/>
    <mergeCell ref="D52:E52"/>
    <mergeCell ref="B54:E54"/>
    <mergeCell ref="B55:E55"/>
    <mergeCell ref="B56:E56"/>
    <mergeCell ref="B59:F59"/>
    <mergeCell ref="E60:F60"/>
    <mergeCell ref="E61:F61"/>
    <mergeCell ref="E62:F62"/>
    <mergeCell ref="E63:F63"/>
    <mergeCell ref="B65:F65"/>
    <mergeCell ref="E66:F66"/>
    <mergeCell ref="AB64:AH64"/>
    <mergeCell ref="AB65:AH65"/>
    <mergeCell ref="AB66:AH66"/>
    <mergeCell ref="O59:X59"/>
    <mergeCell ref="O60:U60"/>
    <mergeCell ref="O61:U61"/>
    <mergeCell ref="O62:U62"/>
    <mergeCell ref="O63:U63"/>
    <mergeCell ref="O64:U64"/>
    <mergeCell ref="O65:U65"/>
    <mergeCell ref="AB59:AG59"/>
    <mergeCell ref="AH59:AI59"/>
    <mergeCell ref="AB61:AH61"/>
    <mergeCell ref="AB62:AH62"/>
    <mergeCell ref="AB63:AH63"/>
    <mergeCell ref="B47:E47"/>
    <mergeCell ref="B48:B53"/>
    <mergeCell ref="D48:E48"/>
    <mergeCell ref="AB48:AG49"/>
    <mergeCell ref="D49:E49"/>
    <mergeCell ref="D50:E50"/>
    <mergeCell ref="AB50:AG53"/>
    <mergeCell ref="D53:E53"/>
    <mergeCell ref="AH6:AH8"/>
    <mergeCell ref="AI6:AI8"/>
    <mergeCell ref="AJ6:AJ8"/>
    <mergeCell ref="B6:B8"/>
    <mergeCell ref="C6:C8"/>
    <mergeCell ref="D6:D8"/>
    <mergeCell ref="E6:E8"/>
    <mergeCell ref="F6:Z6"/>
    <mergeCell ref="AA6:AA8"/>
    <mergeCell ref="AB6:AG6"/>
    <mergeCell ref="B2:AJ2"/>
    <mergeCell ref="D4:E4"/>
    <mergeCell ref="F4:G4"/>
    <mergeCell ref="N4:S4"/>
    <mergeCell ref="T4:W4"/>
    <mergeCell ref="Z4:AC4"/>
    <mergeCell ref="AD4:AG4"/>
  </mergeCells>
  <conditionalFormatting sqref="F48:Z56 AB9:AJ46">
    <cfRule type="cellIs" dxfId="43" priority="1" stopIfTrue="1" operator="equal">
      <formula>0</formula>
    </cfRule>
  </conditionalFormatting>
  <conditionalFormatting sqref="F9:Z46">
    <cfRule type="cellIs" dxfId="42" priority="2" stopIfTrue="1" operator="equal">
      <formula>1</formula>
    </cfRule>
  </conditionalFormatting>
  <conditionalFormatting sqref="F9:Z46">
    <cfRule type="cellIs" dxfId="41" priority="3" stopIfTrue="1" operator="equal">
      <formula>"n"</formula>
    </cfRule>
  </conditionalFormatting>
  <conditionalFormatting sqref="F9:Z46">
    <cfRule type="cellIs" dxfId="40" priority="4" stopIfTrue="1" operator="equal">
      <formula>"z"</formula>
    </cfRule>
  </conditionalFormatting>
  <conditionalFormatting sqref="AB48:AG49">
    <cfRule type="cellIs" dxfId="39" priority="5" stopIfTrue="1" operator="equal">
      <formula>"BŁĄD!"</formula>
    </cfRule>
  </conditionalFormatting>
  <conditionalFormatting sqref="AB50:AG53">
    <cfRule type="cellIs" dxfId="38" priority="6" stopIfTrue="1" operator="equal">
      <formula>"Sprawdź, czy wszystkie nazwy przedmiotów oraz oceny zostały prawidłowo wprowadzone."</formula>
    </cfRule>
  </conditionalFormatting>
  <conditionalFormatting sqref="AB50:AG53">
    <cfRule type="cellIs" dxfId="37" priority="7" stopIfTrue="1" operator="equal">
      <formula>"Sprawdź, czy wszystkie nazwiska uczniów oraz oceny zostały prawidłowo wprowadzone."</formula>
    </cfRule>
  </conditionalFormatting>
  <conditionalFormatting sqref="I9:L31">
    <cfRule type="cellIs" dxfId="36" priority="8" stopIfTrue="1" operator="equal">
      <formula>1</formula>
    </cfRule>
  </conditionalFormatting>
  <conditionalFormatting sqref="I9:L31">
    <cfRule type="cellIs" dxfId="35" priority="9" stopIfTrue="1" operator="equal">
      <formula>"n"</formula>
    </cfRule>
  </conditionalFormatting>
  <conditionalFormatting sqref="I9:L31">
    <cfRule type="cellIs" dxfId="34" priority="10" stopIfTrue="1" operator="equal">
      <formula>"z"</formula>
    </cfRule>
  </conditionalFormatting>
  <conditionalFormatting sqref="J9:L31">
    <cfRule type="cellIs" dxfId="33" priority="11" stopIfTrue="1" operator="equal">
      <formula>1</formula>
    </cfRule>
  </conditionalFormatting>
  <conditionalFormatting sqref="J9:L31">
    <cfRule type="cellIs" dxfId="32" priority="12" stopIfTrue="1" operator="equal">
      <formula>"n"</formula>
    </cfRule>
  </conditionalFormatting>
  <conditionalFormatting sqref="J9:L31">
    <cfRule type="cellIs" dxfId="31" priority="13" stopIfTrue="1" operator="equal">
      <formula>"z"</formula>
    </cfRule>
  </conditionalFormatting>
  <conditionalFormatting sqref="K9:L31">
    <cfRule type="cellIs" dxfId="30" priority="14" stopIfTrue="1" operator="equal">
      <formula>1</formula>
    </cfRule>
  </conditionalFormatting>
  <conditionalFormatting sqref="K9:L31">
    <cfRule type="cellIs" dxfId="29" priority="15" stopIfTrue="1" operator="equal">
      <formula>"n"</formula>
    </cfRule>
  </conditionalFormatting>
  <conditionalFormatting sqref="K9:L31">
    <cfRule type="cellIs" dxfId="28" priority="16" stopIfTrue="1" operator="equal">
      <formula>"z"</formula>
    </cfRule>
  </conditionalFormatting>
  <conditionalFormatting sqref="L9:L31">
    <cfRule type="cellIs" dxfId="27" priority="17" stopIfTrue="1" operator="equal">
      <formula>1</formula>
    </cfRule>
  </conditionalFormatting>
  <conditionalFormatting sqref="L9:L31">
    <cfRule type="cellIs" dxfId="26" priority="18" stopIfTrue="1" operator="equal">
      <formula>"n"</formula>
    </cfRule>
  </conditionalFormatting>
  <conditionalFormatting sqref="L9:L31">
    <cfRule type="cellIs" dxfId="25" priority="19" stopIfTrue="1" operator="equal">
      <formula>"z"</formula>
    </cfRule>
  </conditionalFormatting>
  <conditionalFormatting sqref="M9:M31 N13">
    <cfRule type="cellIs" dxfId="24" priority="20" stopIfTrue="1" operator="equal">
      <formula>1</formula>
    </cfRule>
  </conditionalFormatting>
  <conditionalFormatting sqref="M9:M31 N13">
    <cfRule type="cellIs" dxfId="23" priority="21" stopIfTrue="1" operator="equal">
      <formula>"n"</formula>
    </cfRule>
  </conditionalFormatting>
  <conditionalFormatting sqref="M9:M31 N13">
    <cfRule type="cellIs" dxfId="22" priority="22" stopIfTrue="1" operator="equal">
      <formula>"z"</formula>
    </cfRule>
  </conditionalFormatting>
  <conditionalFormatting sqref="N9:P31">
    <cfRule type="cellIs" dxfId="21" priority="23" stopIfTrue="1" operator="equal">
      <formula>1</formula>
    </cfRule>
  </conditionalFormatting>
  <conditionalFormatting sqref="N9:P31">
    <cfRule type="cellIs" dxfId="20" priority="24" stopIfTrue="1" operator="equal">
      <formula>"n"</formula>
    </cfRule>
  </conditionalFormatting>
  <conditionalFormatting sqref="N9:P31">
    <cfRule type="cellIs" dxfId="19" priority="25" stopIfTrue="1" operator="equal">
      <formula>"z"</formula>
    </cfRule>
  </conditionalFormatting>
  <conditionalFormatting sqref="Q9:S31">
    <cfRule type="cellIs" dxfId="18" priority="26" stopIfTrue="1" operator="equal">
      <formula>1</formula>
    </cfRule>
  </conditionalFormatting>
  <conditionalFormatting sqref="Q9:S31">
    <cfRule type="cellIs" dxfId="17" priority="27" stopIfTrue="1" operator="equal">
      <formula>"n"</formula>
    </cfRule>
  </conditionalFormatting>
  <conditionalFormatting sqref="Q9:S31">
    <cfRule type="cellIs" dxfId="16" priority="28" stopIfTrue="1" operator="equal">
      <formula>"z"</formula>
    </cfRule>
  </conditionalFormatting>
  <dataValidations count="5">
    <dataValidation type="list" allowBlank="1" showInputMessage="1" showErrorMessage="1" prompt="Niedopuszczalny ciąg znaków - Musisz wpisać jeden z poniższych ciągów:  wz, bdb, db, pop, ndp, ng        wz     wzorowy       bdb   bardzo dobry       db     dobry       pop   poprawny       ndp   nieodpowiedni       ng     naganny " sqref="E9:E46">
      <formula1>"wz,bdb,db,pop,ndp,ng"</formula1>
    </dataValidation>
    <dataValidation type="list" allowBlank="1" sqref="AD4">
      <formula1>"pierwszy,drugi"</formula1>
    </dataValidation>
    <dataValidation type="list" allowBlank="1" showDropDown="1" showInputMessage="1" showErrorMessage="1" prompt="Wprowadzono niedopuszczalny znak - Musisz wpisać jeden z poniższych znaków:  1, 2, 3, 4, 5, 6, z, n        z   zwolniony       n   nieklasyfikowany " sqref="G9:Z9 F10:Z46">
      <formula1>"1.0,2.0,3.0,4.0,5.0,6.0,z,n"</formula1>
    </dataValidation>
    <dataValidation type="custom" allowBlank="1" showInputMessage="1" showErrorMessage="1" prompt="GŁĄD! - Długość wprowadzonego tekstu jest ograniczona do 9 znaków." sqref="T4">
      <formula1>LTE(LEN(T4),(9))</formula1>
    </dataValidation>
    <dataValidation type="list" allowBlank="1" showDropDown="1" showInputMessage="1" showErrorMessage="1" prompt="WSKAZÓWKA - WPROWADŹ NAJPIERW NAZWISKO UCZNIA ORAZ NAZWĘ PRZEDMIOTU  Aby oceny mogły być zliczone w po-ziomie, należy wprowadzić nazwisko ucznia. Aby oceny mogły być zliczone w pio-nie, należy wprowadzić nazwę prze-dmiotu." sqref="F9">
      <formula1>"1.0,2.0,3.0,4.0,5.0,6.0,z,n"</formula1>
    </dataValidation>
  </dataValidations>
  <printOptions horizontalCentered="1"/>
  <pageMargins left="0.39370078740157483" right="0.35433070866141736" top="0.39370078740157483" bottom="0.39370078740157483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IT271"/>
  <sheetViews>
    <sheetView workbookViewId="0">
      <pane ySplit="1" topLeftCell="A2" activePane="bottomLeft" state="frozen"/>
      <selection pane="bottomLeft" activeCell="H14" sqref="H14:H15"/>
    </sheetView>
  </sheetViews>
  <sheetFormatPr defaultColWidth="14.42578125" defaultRowHeight="15" customHeight="1" x14ac:dyDescent="0.2"/>
  <cols>
    <col min="1" max="1" width="3" customWidth="1"/>
    <col min="2" max="2" width="2.42578125" customWidth="1"/>
    <col min="3" max="3" width="0.42578125" customWidth="1"/>
    <col min="4" max="4" width="22.85546875" customWidth="1"/>
    <col min="5" max="22" width="3.5703125" customWidth="1"/>
    <col min="23" max="23" width="3" customWidth="1"/>
    <col min="24" max="24" width="15.42578125" hidden="1" customWidth="1"/>
    <col min="25" max="40" width="8.7109375" hidden="1" customWidth="1"/>
    <col min="41" max="254" width="9.140625" hidden="1" customWidth="1"/>
  </cols>
  <sheetData>
    <row r="1" spans="1:60" ht="11.25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8" t="s">
        <v>0</v>
      </c>
    </row>
    <row r="2" spans="1:60" ht="12.75" customHeight="1" x14ac:dyDescent="0.2">
      <c r="A2" s="3"/>
      <c r="B2" s="222" t="s">
        <v>123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3"/>
    </row>
    <row r="3" spans="1:60" ht="39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60" ht="15" customHeight="1" x14ac:dyDescent="0.2">
      <c r="A4" s="3"/>
      <c r="B4" s="3"/>
      <c r="C4" s="3"/>
      <c r="D4" s="159" t="s">
        <v>32</v>
      </c>
      <c r="E4" s="282" t="s">
        <v>124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3"/>
    </row>
    <row r="5" spans="1:60" ht="15" customHeight="1" x14ac:dyDescent="0.2">
      <c r="A5" s="3"/>
      <c r="B5" s="3"/>
      <c r="C5" s="3"/>
      <c r="D5" s="159" t="s">
        <v>34</v>
      </c>
      <c r="E5" s="283" t="s">
        <v>124</v>
      </c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3"/>
      <c r="X5" s="160" t="str">
        <f>IF(E5="pierwszy","I",IF(E5="drugi","II",""))</f>
        <v/>
      </c>
      <c r="Y5" s="160" t="s">
        <v>125</v>
      </c>
    </row>
    <row r="6" spans="1:60" ht="15" customHeight="1" x14ac:dyDescent="0.2">
      <c r="A6" s="3"/>
      <c r="B6" s="3"/>
      <c r="C6" s="3"/>
      <c r="D6" s="159" t="s">
        <v>30</v>
      </c>
      <c r="E6" s="284" t="str">
        <f>ZESTAWIENIE!$F$4</f>
        <v>VIII B</v>
      </c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3"/>
    </row>
    <row r="7" spans="1:60" ht="15" customHeight="1" x14ac:dyDescent="0.2">
      <c r="A7" s="3"/>
      <c r="B7" s="3"/>
      <c r="C7" s="3"/>
      <c r="D7" s="159" t="s">
        <v>126</v>
      </c>
      <c r="E7" s="285" t="s">
        <v>127</v>
      </c>
      <c r="F7" s="286"/>
      <c r="G7" s="286"/>
      <c r="H7" s="286"/>
      <c r="I7" s="286"/>
      <c r="J7" s="286"/>
      <c r="K7" s="287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3"/>
    </row>
    <row r="8" spans="1:60" ht="15" customHeight="1" x14ac:dyDescent="0.2">
      <c r="A8" s="3"/>
      <c r="B8" s="3"/>
      <c r="C8" s="3"/>
      <c r="D8" s="159" t="s">
        <v>128</v>
      </c>
      <c r="E8" s="288" t="s">
        <v>129</v>
      </c>
      <c r="F8" s="286"/>
      <c r="G8" s="287"/>
      <c r="H8" s="140"/>
      <c r="I8" s="140"/>
      <c r="J8" s="140"/>
      <c r="K8" s="140"/>
      <c r="L8" s="159"/>
      <c r="M8" s="159"/>
      <c r="N8" s="159"/>
      <c r="O8" s="159"/>
      <c r="P8" s="159"/>
      <c r="Q8" s="159"/>
      <c r="R8" s="161"/>
      <c r="S8" s="159"/>
      <c r="T8" s="159"/>
      <c r="U8" s="159"/>
      <c r="V8" s="159"/>
      <c r="W8" s="3"/>
    </row>
    <row r="9" spans="1:60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60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60" ht="11.25" customHeight="1" x14ac:dyDescent="0.2">
      <c r="A11" s="3"/>
      <c r="B11" s="230" t="s">
        <v>37</v>
      </c>
      <c r="C11" s="277"/>
      <c r="D11" s="233" t="s">
        <v>130</v>
      </c>
      <c r="E11" s="280" t="s">
        <v>131</v>
      </c>
      <c r="F11" s="250"/>
      <c r="G11" s="281" t="s">
        <v>132</v>
      </c>
      <c r="H11" s="238" t="s">
        <v>40</v>
      </c>
      <c r="I11" s="289" t="s">
        <v>41</v>
      </c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</row>
    <row r="12" spans="1:60" ht="26.25" customHeight="1" x14ac:dyDescent="0.2">
      <c r="A12" s="3"/>
      <c r="B12" s="228"/>
      <c r="C12" s="232"/>
      <c r="D12" s="234"/>
      <c r="E12" s="259"/>
      <c r="F12" s="261"/>
      <c r="G12" s="232"/>
      <c r="H12" s="239"/>
      <c r="I12" s="17" t="s">
        <v>46</v>
      </c>
      <c r="J12" s="17" t="s">
        <v>47</v>
      </c>
      <c r="K12" s="17" t="s">
        <v>48</v>
      </c>
      <c r="L12" s="276" t="s">
        <v>133</v>
      </c>
      <c r="M12" s="276" t="str">
        <f>ZESTAWIENIE!N8</f>
        <v>Biologia</v>
      </c>
      <c r="N12" s="276" t="str">
        <f>ZESTAWIENIE!O8</f>
        <v>Chemia</v>
      </c>
      <c r="O12" s="276" t="str">
        <f>ZESTAWIENIE!P8</f>
        <v>Fizyka</v>
      </c>
      <c r="P12" s="276" t="str">
        <f>ZESTAWIENIE!Q8</f>
        <v>Matematyka</v>
      </c>
      <c r="Q12" s="276" t="str">
        <f>ZESTAWIENIE!R8</f>
        <v>Informatyka</v>
      </c>
      <c r="R12" s="276" t="s">
        <v>53</v>
      </c>
      <c r="S12" s="276" t="s">
        <v>134</v>
      </c>
      <c r="T12" s="276" t="s">
        <v>51</v>
      </c>
      <c r="U12" s="276" t="s">
        <v>52</v>
      </c>
      <c r="V12" s="276" t="s">
        <v>135</v>
      </c>
      <c r="W12" s="276">
        <f>ZESTAWIENIE!Z8</f>
        <v>0</v>
      </c>
    </row>
    <row r="13" spans="1:60" ht="56.25" customHeight="1" x14ac:dyDescent="0.2">
      <c r="A13" s="3"/>
      <c r="B13" s="235"/>
      <c r="C13" s="278"/>
      <c r="D13" s="279"/>
      <c r="E13" s="162" t="s">
        <v>136</v>
      </c>
      <c r="F13" s="162" t="s">
        <v>137</v>
      </c>
      <c r="G13" s="232"/>
      <c r="H13" s="239"/>
      <c r="I13" s="160"/>
      <c r="J13" s="35"/>
      <c r="K13" s="160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163" t="str">
        <f>H11</f>
        <v>Zachowanie</v>
      </c>
      <c r="Y13" s="164" t="str">
        <f>ZESTAWIENIE!F8</f>
        <v>Religia</v>
      </c>
      <c r="Z13" s="164" t="str">
        <f>ZESTAWIENIE!G8</f>
        <v>Język polski</v>
      </c>
      <c r="AA13" s="164" t="str">
        <f>ZESTAWIENIE!H8</f>
        <v>Język angielski</v>
      </c>
      <c r="AB13" s="164" t="str">
        <f>ZESTAWIENIE!M8</f>
        <v>Geografia</v>
      </c>
      <c r="AC13" s="164" t="str">
        <f>ZESTAWIENIE!N8</f>
        <v>Biologia</v>
      </c>
      <c r="AD13" s="164" t="str">
        <f>ZESTAWIENIE!O8</f>
        <v>Chemia</v>
      </c>
      <c r="AE13" s="164" t="str">
        <f>ZESTAWIENIE!P8</f>
        <v>Fizyka</v>
      </c>
      <c r="AF13" s="164" t="str">
        <f>ZESTAWIENIE!Q8</f>
        <v>Matematyka</v>
      </c>
      <c r="AG13" s="164" t="str">
        <f>ZESTAWIENIE!R8</f>
        <v>Informatyka</v>
      </c>
      <c r="AH13" s="164" t="str">
        <f>ZESTAWIENIE!S8</f>
        <v>wych-fiz</v>
      </c>
      <c r="AI13" s="164" t="str">
        <f>ZESTAWIENIE!T8</f>
        <v>muzyka</v>
      </c>
      <c r="AJ13" s="164" t="str">
        <f>ZESTAWIENIE!U8</f>
        <v>plastyka</v>
      </c>
      <c r="AK13" s="164" t="str">
        <f>ZESTAWIENIE!V8</f>
        <v>przyroda</v>
      </c>
      <c r="AL13" s="164" t="str">
        <f>ZESTAWIENIE!W8</f>
        <v>technika</v>
      </c>
      <c r="AM13" s="164">
        <f>ZESTAWIENIE!X8</f>
        <v>0</v>
      </c>
      <c r="AN13" s="164">
        <f>ZESTAWIENIE!Z8</f>
        <v>0</v>
      </c>
    </row>
    <row r="14" spans="1:60" ht="12.75" customHeight="1" x14ac:dyDescent="0.25">
      <c r="A14" s="3"/>
      <c r="B14" s="165">
        <f>ZESTAWIENIE!B9</f>
        <v>1</v>
      </c>
      <c r="C14" s="166"/>
      <c r="D14" s="167" t="s">
        <v>71</v>
      </c>
      <c r="E14" s="168"/>
      <c r="F14" s="168"/>
      <c r="G14" s="169"/>
      <c r="H14" s="170"/>
      <c r="I14" s="32">
        <v>6</v>
      </c>
      <c r="J14" s="33">
        <v>3</v>
      </c>
      <c r="K14" s="34">
        <v>4</v>
      </c>
      <c r="L14" s="35">
        <v>4</v>
      </c>
      <c r="M14" s="38">
        <v>4</v>
      </c>
      <c r="N14" s="36">
        <v>4</v>
      </c>
      <c r="O14" s="39">
        <v>4</v>
      </c>
      <c r="P14" s="40">
        <v>3</v>
      </c>
      <c r="Q14" s="40">
        <v>4</v>
      </c>
      <c r="R14" s="36">
        <v>4</v>
      </c>
      <c r="S14" s="36">
        <v>4</v>
      </c>
      <c r="T14" s="36">
        <v>4</v>
      </c>
      <c r="U14" s="37">
        <v>4</v>
      </c>
      <c r="V14" s="40">
        <v>6</v>
      </c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</row>
    <row r="15" spans="1:60" ht="12.75" customHeight="1" x14ac:dyDescent="0.25">
      <c r="A15" s="3"/>
      <c r="B15" s="172">
        <f>ZESTAWIENIE!B10</f>
        <v>2</v>
      </c>
      <c r="C15" s="173"/>
      <c r="D15" s="174" t="str">
        <f>ZESTAWIENIE!$D$10</f>
        <v>Górka Maciej</v>
      </c>
      <c r="E15" s="56"/>
      <c r="F15" s="56"/>
      <c r="G15" s="57"/>
      <c r="H15" s="175"/>
      <c r="I15" s="32">
        <v>5</v>
      </c>
      <c r="J15" s="52">
        <v>3</v>
      </c>
      <c r="K15" s="34">
        <v>5</v>
      </c>
      <c r="L15" s="35">
        <v>5</v>
      </c>
      <c r="M15" s="38">
        <v>4</v>
      </c>
      <c r="N15" s="36">
        <v>4</v>
      </c>
      <c r="O15" s="53">
        <v>5</v>
      </c>
      <c r="P15" s="54">
        <v>4</v>
      </c>
      <c r="Q15" s="54">
        <v>5</v>
      </c>
      <c r="R15" s="36">
        <v>5</v>
      </c>
      <c r="S15" s="36">
        <v>5</v>
      </c>
      <c r="T15" s="36">
        <v>5</v>
      </c>
      <c r="U15" s="37">
        <v>4</v>
      </c>
      <c r="V15" s="54">
        <v>6</v>
      </c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</row>
    <row r="16" spans="1:60" ht="12.75" customHeight="1" x14ac:dyDescent="0.25">
      <c r="A16" s="3"/>
      <c r="B16" s="172">
        <f>ZESTAWIENIE!B11</f>
        <v>3</v>
      </c>
      <c r="C16" s="173"/>
      <c r="D16" s="174" t="str">
        <f>ZESTAWIENIE!$D$11</f>
        <v>Jeziorska Małgorzata</v>
      </c>
      <c r="E16" s="56"/>
      <c r="F16" s="56"/>
      <c r="G16" s="57"/>
      <c r="H16" s="176"/>
      <c r="I16" s="32">
        <v>6</v>
      </c>
      <c r="J16" s="52">
        <v>4</v>
      </c>
      <c r="K16" s="34">
        <v>4</v>
      </c>
      <c r="L16" s="35">
        <v>4</v>
      </c>
      <c r="M16" s="38">
        <v>5</v>
      </c>
      <c r="N16" s="36">
        <v>5</v>
      </c>
      <c r="O16" s="53">
        <v>5</v>
      </c>
      <c r="P16" s="54">
        <v>4</v>
      </c>
      <c r="Q16" s="54">
        <v>4</v>
      </c>
      <c r="R16" s="36">
        <v>5</v>
      </c>
      <c r="S16" s="36">
        <v>5</v>
      </c>
      <c r="T16" s="36">
        <v>4</v>
      </c>
      <c r="U16" s="37">
        <v>4</v>
      </c>
      <c r="V16" s="54">
        <v>6</v>
      </c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</row>
    <row r="17" spans="1:60" ht="12.75" customHeight="1" x14ac:dyDescent="0.25">
      <c r="A17" s="3"/>
      <c r="B17" s="172"/>
      <c r="C17" s="173"/>
      <c r="D17" s="174" t="s">
        <v>74</v>
      </c>
      <c r="E17" s="56"/>
      <c r="F17" s="56"/>
      <c r="G17" s="57"/>
      <c r="H17" s="176"/>
      <c r="I17" s="32">
        <v>5</v>
      </c>
      <c r="J17" s="52">
        <v>4</v>
      </c>
      <c r="K17" s="34">
        <v>4</v>
      </c>
      <c r="L17" s="35">
        <v>4</v>
      </c>
      <c r="M17" s="38">
        <v>5</v>
      </c>
      <c r="N17" s="36">
        <v>4</v>
      </c>
      <c r="O17" s="53">
        <v>4</v>
      </c>
      <c r="P17" s="54">
        <v>4</v>
      </c>
      <c r="Q17" s="54">
        <v>5</v>
      </c>
      <c r="R17" s="36">
        <v>5</v>
      </c>
      <c r="S17" s="36">
        <v>5</v>
      </c>
      <c r="T17" s="36">
        <v>4</v>
      </c>
      <c r="U17" s="36">
        <v>3</v>
      </c>
      <c r="V17" s="54">
        <v>6</v>
      </c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</row>
    <row r="18" spans="1:60" ht="12.75" customHeight="1" x14ac:dyDescent="0.25">
      <c r="A18" s="3"/>
      <c r="B18" s="172">
        <f>ZESTAWIENIE!B13</f>
        <v>5</v>
      </c>
      <c r="C18" s="173"/>
      <c r="D18" s="174" t="str">
        <f>ZESTAWIENIE!D13</f>
        <v>Kulig Julia</v>
      </c>
      <c r="E18" s="56"/>
      <c r="F18" s="56"/>
      <c r="G18" s="57"/>
      <c r="H18" s="176"/>
      <c r="I18" s="32">
        <v>5</v>
      </c>
      <c r="J18" s="52">
        <v>2</v>
      </c>
      <c r="K18" s="34">
        <v>3</v>
      </c>
      <c r="L18" s="35">
        <v>2</v>
      </c>
      <c r="M18" s="38">
        <v>3</v>
      </c>
      <c r="N18" s="36">
        <v>3</v>
      </c>
      <c r="O18" s="53">
        <v>4</v>
      </c>
      <c r="P18" s="54">
        <v>2</v>
      </c>
      <c r="Q18" s="54">
        <v>4</v>
      </c>
      <c r="R18" s="36">
        <v>4</v>
      </c>
      <c r="S18" s="36">
        <v>3</v>
      </c>
      <c r="T18" s="36">
        <v>4</v>
      </c>
      <c r="U18" s="37">
        <v>3</v>
      </c>
      <c r="V18" s="54">
        <v>4</v>
      </c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</row>
    <row r="19" spans="1:60" ht="12.75" customHeight="1" x14ac:dyDescent="0.25">
      <c r="A19" s="3"/>
      <c r="B19" s="172">
        <f>ZESTAWIENIE!B14</f>
        <v>6</v>
      </c>
      <c r="C19" s="173"/>
      <c r="D19" s="174" t="str">
        <f>ZESTAWIENIE!D14</f>
        <v>Łękawska Gabriela</v>
      </c>
      <c r="E19" s="56"/>
      <c r="F19" s="56"/>
      <c r="G19" s="57"/>
      <c r="H19" s="176"/>
      <c r="I19" s="32">
        <v>5</v>
      </c>
      <c r="J19" s="52">
        <v>4</v>
      </c>
      <c r="K19" s="34">
        <v>5</v>
      </c>
      <c r="L19" s="35">
        <v>5</v>
      </c>
      <c r="M19" s="38">
        <v>5</v>
      </c>
      <c r="N19" s="36">
        <v>5</v>
      </c>
      <c r="O19" s="53">
        <v>5</v>
      </c>
      <c r="P19" s="54">
        <v>5</v>
      </c>
      <c r="Q19" s="54">
        <v>5</v>
      </c>
      <c r="R19" s="36">
        <v>5</v>
      </c>
      <c r="S19" s="36">
        <v>5</v>
      </c>
      <c r="T19" s="36">
        <v>5</v>
      </c>
      <c r="U19" s="37">
        <v>5</v>
      </c>
      <c r="V19" s="54">
        <v>6</v>
      </c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</row>
    <row r="20" spans="1:60" ht="12.75" customHeight="1" x14ac:dyDescent="0.25">
      <c r="A20" s="3"/>
      <c r="B20" s="172">
        <f>ZESTAWIENIE!B15</f>
        <v>7</v>
      </c>
      <c r="C20" s="173"/>
      <c r="D20" s="174" t="str">
        <f>ZESTAWIENIE!D15</f>
        <v>Łękawska Zuzanna</v>
      </c>
      <c r="E20" s="56"/>
      <c r="F20" s="56"/>
      <c r="G20" s="57"/>
      <c r="H20" s="176"/>
      <c r="I20" s="32">
        <v>5</v>
      </c>
      <c r="J20" s="52">
        <v>5</v>
      </c>
      <c r="K20" s="34">
        <v>5</v>
      </c>
      <c r="L20" s="35">
        <v>5</v>
      </c>
      <c r="M20" s="38">
        <v>5</v>
      </c>
      <c r="N20" s="36">
        <v>4</v>
      </c>
      <c r="O20" s="53">
        <v>5</v>
      </c>
      <c r="P20" s="54">
        <v>4</v>
      </c>
      <c r="Q20" s="54">
        <v>5</v>
      </c>
      <c r="R20" s="36">
        <v>5</v>
      </c>
      <c r="S20" s="36">
        <v>5</v>
      </c>
      <c r="T20" s="36">
        <v>5</v>
      </c>
      <c r="U20" s="37">
        <v>5</v>
      </c>
      <c r="V20" s="54">
        <v>5</v>
      </c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</row>
    <row r="21" spans="1:60" ht="12.75" customHeight="1" x14ac:dyDescent="0.25">
      <c r="A21" s="3"/>
      <c r="B21" s="172">
        <f>ZESTAWIENIE!B16</f>
        <v>8</v>
      </c>
      <c r="C21" s="173"/>
      <c r="D21" s="174" t="str">
        <f>ZESTAWIENIE!D16</f>
        <v>Nosek Wiktoria</v>
      </c>
      <c r="E21" s="56"/>
      <c r="F21" s="56"/>
      <c r="G21" s="57"/>
      <c r="H21" s="176"/>
      <c r="I21" s="32">
        <v>5</v>
      </c>
      <c r="J21" s="52">
        <v>3</v>
      </c>
      <c r="K21" s="34">
        <v>4</v>
      </c>
      <c r="L21" s="35">
        <v>4</v>
      </c>
      <c r="M21" s="38">
        <v>3</v>
      </c>
      <c r="N21" s="36">
        <v>3</v>
      </c>
      <c r="O21" s="53">
        <v>4</v>
      </c>
      <c r="P21" s="54">
        <v>3</v>
      </c>
      <c r="Q21" s="54">
        <v>4</v>
      </c>
      <c r="R21" s="36">
        <v>5</v>
      </c>
      <c r="S21" s="36">
        <v>5</v>
      </c>
      <c r="T21" s="36">
        <v>4</v>
      </c>
      <c r="U21" s="37">
        <v>4</v>
      </c>
      <c r="V21" s="54">
        <v>6</v>
      </c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</row>
    <row r="22" spans="1:60" ht="12.75" customHeight="1" x14ac:dyDescent="0.25">
      <c r="A22" s="3"/>
      <c r="B22" s="172">
        <f>ZESTAWIENIE!B17</f>
        <v>9</v>
      </c>
      <c r="C22" s="173"/>
      <c r="D22" s="174" t="str">
        <f>ZESTAWIENIE!D17</f>
        <v>Papież Julia</v>
      </c>
      <c r="E22" s="56"/>
      <c r="F22" s="56"/>
      <c r="G22" s="57"/>
      <c r="H22" s="176"/>
      <c r="I22" s="32">
        <v>6</v>
      </c>
      <c r="J22" s="52">
        <v>3</v>
      </c>
      <c r="K22" s="34">
        <v>4</v>
      </c>
      <c r="L22" s="35">
        <v>4</v>
      </c>
      <c r="M22" s="38">
        <v>4</v>
      </c>
      <c r="N22" s="36">
        <v>4</v>
      </c>
      <c r="O22" s="53">
        <v>4</v>
      </c>
      <c r="P22" s="54">
        <v>3</v>
      </c>
      <c r="Q22" s="54">
        <v>5</v>
      </c>
      <c r="R22" s="36">
        <v>5</v>
      </c>
      <c r="S22" s="36">
        <v>4</v>
      </c>
      <c r="T22" s="36">
        <v>4</v>
      </c>
      <c r="U22" s="37">
        <v>4</v>
      </c>
      <c r="V22" s="54">
        <v>5</v>
      </c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</row>
    <row r="23" spans="1:60" ht="12.75" customHeight="1" x14ac:dyDescent="0.25">
      <c r="A23" s="3"/>
      <c r="B23" s="172">
        <f>ZESTAWIENIE!B18</f>
        <v>10</v>
      </c>
      <c r="C23" s="173"/>
      <c r="D23" s="174" t="str">
        <f>ZESTAWIENIE!D18</f>
        <v xml:space="preserve">Pawlik Kamil </v>
      </c>
      <c r="E23" s="56"/>
      <c r="F23" s="56"/>
      <c r="G23" s="57"/>
      <c r="H23" s="176"/>
      <c r="I23" s="32">
        <v>6</v>
      </c>
      <c r="J23" s="52">
        <v>3</v>
      </c>
      <c r="K23" s="34">
        <v>4</v>
      </c>
      <c r="L23" s="35">
        <v>4</v>
      </c>
      <c r="M23" s="38">
        <v>4</v>
      </c>
      <c r="N23" s="36">
        <v>4</v>
      </c>
      <c r="O23" s="53">
        <v>4</v>
      </c>
      <c r="P23" s="54">
        <v>4</v>
      </c>
      <c r="Q23" s="54">
        <v>4</v>
      </c>
      <c r="R23" s="36">
        <v>4</v>
      </c>
      <c r="S23" s="36">
        <v>5</v>
      </c>
      <c r="T23" s="36">
        <v>4</v>
      </c>
      <c r="U23" s="37">
        <v>4</v>
      </c>
      <c r="V23" s="54">
        <v>6</v>
      </c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</row>
    <row r="24" spans="1:60" ht="12.75" customHeight="1" x14ac:dyDescent="0.25">
      <c r="A24" s="3"/>
      <c r="B24" s="177">
        <f>ZESTAWIENIE!B19</f>
        <v>11</v>
      </c>
      <c r="C24" s="178"/>
      <c r="D24" s="179" t="str">
        <f>ZESTAWIENIE!D19</f>
        <v>Pawlik Katarzyna</v>
      </c>
      <c r="E24" s="109"/>
      <c r="F24" s="109"/>
      <c r="G24" s="110"/>
      <c r="H24" s="180"/>
      <c r="I24" s="32">
        <v>6</v>
      </c>
      <c r="J24" s="52">
        <v>4</v>
      </c>
      <c r="K24" s="34">
        <v>5</v>
      </c>
      <c r="L24" s="35">
        <v>4</v>
      </c>
      <c r="M24" s="38">
        <v>5</v>
      </c>
      <c r="N24" s="36">
        <v>5</v>
      </c>
      <c r="O24" s="67">
        <v>4</v>
      </c>
      <c r="P24" s="68">
        <v>4</v>
      </c>
      <c r="Q24" s="68">
        <v>5</v>
      </c>
      <c r="R24" s="36">
        <v>5</v>
      </c>
      <c r="S24" s="36">
        <v>5</v>
      </c>
      <c r="T24" s="36">
        <v>4</v>
      </c>
      <c r="U24" s="37">
        <v>4</v>
      </c>
      <c r="V24" s="68">
        <v>5</v>
      </c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</row>
    <row r="25" spans="1:60" ht="12.75" customHeight="1" x14ac:dyDescent="0.25">
      <c r="A25" s="3"/>
      <c r="B25" s="181">
        <f>ZESTAWIENIE!B20</f>
        <v>12</v>
      </c>
      <c r="C25" s="182"/>
      <c r="D25" s="183" t="str">
        <f>ZESTAWIENIE!D20</f>
        <v>Pawlik Patryk</v>
      </c>
      <c r="E25" s="184"/>
      <c r="F25" s="184"/>
      <c r="G25" s="185"/>
      <c r="H25" s="186"/>
      <c r="I25" s="32">
        <v>6</v>
      </c>
      <c r="J25" s="52">
        <v>3</v>
      </c>
      <c r="K25" s="34">
        <v>4</v>
      </c>
      <c r="L25" s="35">
        <v>4</v>
      </c>
      <c r="M25" s="38">
        <v>4</v>
      </c>
      <c r="N25" s="36">
        <v>4</v>
      </c>
      <c r="O25" s="80">
        <v>4</v>
      </c>
      <c r="P25" s="81">
        <v>3</v>
      </c>
      <c r="Q25" s="81">
        <v>4</v>
      </c>
      <c r="R25" s="36">
        <v>4</v>
      </c>
      <c r="S25" s="36">
        <v>5</v>
      </c>
      <c r="T25" s="36">
        <v>4</v>
      </c>
      <c r="U25" s="37">
        <v>4</v>
      </c>
      <c r="V25" s="81">
        <v>6</v>
      </c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</row>
    <row r="26" spans="1:60" ht="12.75" customHeight="1" x14ac:dyDescent="0.25">
      <c r="A26" s="3"/>
      <c r="B26" s="172">
        <f>ZESTAWIENIE!B21</f>
        <v>13</v>
      </c>
      <c r="C26" s="173"/>
      <c r="D26" s="174" t="str">
        <f>ZESTAWIENIE!D21</f>
        <v>Plata Nadia</v>
      </c>
      <c r="E26" s="56"/>
      <c r="F26" s="56"/>
      <c r="G26" s="57"/>
      <c r="H26" s="176"/>
      <c r="I26" s="32">
        <v>6</v>
      </c>
      <c r="J26" s="52">
        <v>4</v>
      </c>
      <c r="K26" s="34">
        <v>5</v>
      </c>
      <c r="L26" s="35">
        <v>5</v>
      </c>
      <c r="M26" s="38">
        <v>5</v>
      </c>
      <c r="N26" s="36">
        <v>5</v>
      </c>
      <c r="O26" s="53">
        <v>5</v>
      </c>
      <c r="P26" s="54">
        <v>4</v>
      </c>
      <c r="Q26" s="54">
        <v>4</v>
      </c>
      <c r="R26" s="36">
        <v>6</v>
      </c>
      <c r="S26" s="36">
        <v>5</v>
      </c>
      <c r="T26" s="36">
        <v>5</v>
      </c>
      <c r="U26" s="37">
        <v>5</v>
      </c>
      <c r="V26" s="54">
        <v>6</v>
      </c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</row>
    <row r="27" spans="1:60" ht="12.75" customHeight="1" x14ac:dyDescent="0.25">
      <c r="A27" s="3"/>
      <c r="B27" s="172">
        <f>ZESTAWIENIE!B22</f>
        <v>14</v>
      </c>
      <c r="C27" s="173"/>
      <c r="D27" s="174" t="str">
        <f>ZESTAWIENIE!D22</f>
        <v>Podgórska Amelia</v>
      </c>
      <c r="E27" s="56"/>
      <c r="F27" s="56"/>
      <c r="G27" s="57"/>
      <c r="H27" s="176"/>
      <c r="I27" s="32">
        <v>6</v>
      </c>
      <c r="J27" s="52">
        <v>3</v>
      </c>
      <c r="K27" s="34">
        <v>4</v>
      </c>
      <c r="L27" s="35">
        <v>3</v>
      </c>
      <c r="M27" s="38">
        <v>4</v>
      </c>
      <c r="N27" s="36">
        <v>4</v>
      </c>
      <c r="O27" s="53">
        <v>4</v>
      </c>
      <c r="P27" s="54">
        <v>3</v>
      </c>
      <c r="Q27" s="54">
        <v>5</v>
      </c>
      <c r="R27" s="36">
        <v>5</v>
      </c>
      <c r="S27" s="36">
        <v>5</v>
      </c>
      <c r="T27" s="36">
        <v>4</v>
      </c>
      <c r="U27" s="37">
        <v>4</v>
      </c>
      <c r="V27" s="54">
        <v>6</v>
      </c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</row>
    <row r="28" spans="1:60" ht="12.75" customHeight="1" x14ac:dyDescent="0.25">
      <c r="A28" s="3"/>
      <c r="B28" s="172">
        <f>ZESTAWIENIE!B23</f>
        <v>15</v>
      </c>
      <c r="C28" s="173"/>
      <c r="D28" s="174" t="str">
        <f>ZESTAWIENIE!D23</f>
        <v>Podgórski Filip</v>
      </c>
      <c r="E28" s="56"/>
      <c r="F28" s="56"/>
      <c r="G28" s="57"/>
      <c r="H28" s="176"/>
      <c r="I28" s="32">
        <v>6</v>
      </c>
      <c r="J28" s="52">
        <v>4</v>
      </c>
      <c r="K28" s="34">
        <v>5</v>
      </c>
      <c r="L28" s="35">
        <v>5</v>
      </c>
      <c r="M28" s="38">
        <v>4</v>
      </c>
      <c r="N28" s="36">
        <v>4</v>
      </c>
      <c r="O28" s="53">
        <v>5</v>
      </c>
      <c r="P28" s="54">
        <v>3</v>
      </c>
      <c r="Q28" s="54">
        <v>5</v>
      </c>
      <c r="R28" s="36">
        <v>5</v>
      </c>
      <c r="S28" s="36">
        <v>6</v>
      </c>
      <c r="T28" s="36">
        <v>5</v>
      </c>
      <c r="U28" s="37">
        <v>5</v>
      </c>
      <c r="V28" s="54">
        <v>6</v>
      </c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</row>
    <row r="29" spans="1:60" ht="12.75" customHeight="1" x14ac:dyDescent="0.25">
      <c r="A29" s="3"/>
      <c r="B29" s="172">
        <f>ZESTAWIENIE!B24</f>
        <v>16</v>
      </c>
      <c r="C29" s="173"/>
      <c r="D29" s="174" t="str">
        <f>ZESTAWIENIE!D24</f>
        <v>Pruchnik Aleksandra</v>
      </c>
      <c r="E29" s="56"/>
      <c r="F29" s="56"/>
      <c r="G29" s="57"/>
      <c r="H29" s="176"/>
      <c r="I29" s="32">
        <v>6</v>
      </c>
      <c r="J29" s="52">
        <v>5</v>
      </c>
      <c r="K29" s="34">
        <v>5</v>
      </c>
      <c r="L29" s="35">
        <v>5</v>
      </c>
      <c r="M29" s="38">
        <v>5</v>
      </c>
      <c r="N29" s="36">
        <v>5</v>
      </c>
      <c r="O29" s="53">
        <v>5</v>
      </c>
      <c r="P29" s="54">
        <v>5</v>
      </c>
      <c r="Q29" s="54">
        <v>5</v>
      </c>
      <c r="R29" s="36">
        <v>6</v>
      </c>
      <c r="S29" s="36">
        <v>5</v>
      </c>
      <c r="T29" s="36">
        <v>5</v>
      </c>
      <c r="U29" s="37">
        <v>5</v>
      </c>
      <c r="V29" s="54">
        <v>6</v>
      </c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</row>
    <row r="30" spans="1:60" ht="12.75" customHeight="1" x14ac:dyDescent="0.25">
      <c r="A30" s="3"/>
      <c r="B30" s="172">
        <f>ZESTAWIENIE!B25</f>
        <v>17</v>
      </c>
      <c r="C30" s="173"/>
      <c r="D30" s="174" t="str">
        <f>ZESTAWIENIE!D25</f>
        <v>Radziejewski Jakub</v>
      </c>
      <c r="E30" s="56"/>
      <c r="F30" s="56"/>
      <c r="G30" s="57"/>
      <c r="H30" s="176"/>
      <c r="I30" s="32">
        <v>6</v>
      </c>
      <c r="J30" s="52">
        <v>3</v>
      </c>
      <c r="K30" s="34">
        <v>5</v>
      </c>
      <c r="L30" s="35">
        <v>5</v>
      </c>
      <c r="M30" s="38">
        <v>5</v>
      </c>
      <c r="N30" s="36">
        <v>5</v>
      </c>
      <c r="O30" s="53">
        <v>5</v>
      </c>
      <c r="P30" s="54">
        <v>5</v>
      </c>
      <c r="Q30" s="54">
        <v>5</v>
      </c>
      <c r="R30" s="36">
        <v>5</v>
      </c>
      <c r="S30" s="36">
        <v>5</v>
      </c>
      <c r="T30" s="36">
        <v>4</v>
      </c>
      <c r="U30" s="37">
        <v>4</v>
      </c>
      <c r="V30" s="54">
        <v>6</v>
      </c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</row>
    <row r="31" spans="1:60" ht="12.75" customHeight="1" x14ac:dyDescent="0.25">
      <c r="A31" s="3"/>
      <c r="B31" s="172">
        <f>ZESTAWIENIE!B26</f>
        <v>18</v>
      </c>
      <c r="C31" s="173"/>
      <c r="D31" s="174" t="str">
        <f>ZESTAWIENIE!D26</f>
        <v>Rams Wiktor</v>
      </c>
      <c r="E31" s="56"/>
      <c r="F31" s="56"/>
      <c r="G31" s="57"/>
      <c r="H31" s="176"/>
      <c r="I31" s="32">
        <v>5</v>
      </c>
      <c r="J31" s="52">
        <v>2</v>
      </c>
      <c r="K31" s="34">
        <v>3</v>
      </c>
      <c r="L31" s="35">
        <v>2</v>
      </c>
      <c r="M31" s="38">
        <v>3</v>
      </c>
      <c r="N31" s="36">
        <v>3</v>
      </c>
      <c r="O31" s="53">
        <v>3</v>
      </c>
      <c r="P31" s="54">
        <v>2</v>
      </c>
      <c r="Q31" s="54">
        <v>4</v>
      </c>
      <c r="R31" s="36">
        <v>3</v>
      </c>
      <c r="S31" s="36">
        <v>3</v>
      </c>
      <c r="T31" s="36">
        <v>3</v>
      </c>
      <c r="U31" s="37">
        <v>3</v>
      </c>
      <c r="V31" s="54">
        <v>4</v>
      </c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</row>
    <row r="32" spans="1:60" ht="12.75" customHeight="1" x14ac:dyDescent="0.25">
      <c r="A32" s="3"/>
      <c r="B32" s="172"/>
      <c r="C32" s="173"/>
      <c r="D32" s="174" t="s">
        <v>138</v>
      </c>
      <c r="E32" s="56"/>
      <c r="F32" s="56"/>
      <c r="G32" s="57"/>
      <c r="H32" s="176"/>
      <c r="I32" s="32">
        <v>5</v>
      </c>
      <c r="J32" s="52">
        <v>3</v>
      </c>
      <c r="K32" s="34">
        <v>4</v>
      </c>
      <c r="L32" s="35">
        <v>3</v>
      </c>
      <c r="M32" s="38">
        <v>3</v>
      </c>
      <c r="N32" s="36">
        <v>3</v>
      </c>
      <c r="O32" s="53">
        <v>4</v>
      </c>
      <c r="P32" s="54">
        <v>3</v>
      </c>
      <c r="Q32" s="54">
        <v>5</v>
      </c>
      <c r="R32" s="36">
        <v>4</v>
      </c>
      <c r="S32" s="36">
        <v>5</v>
      </c>
      <c r="T32" s="36">
        <v>4</v>
      </c>
      <c r="U32" s="36">
        <v>4</v>
      </c>
      <c r="V32" s="54">
        <v>6</v>
      </c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</row>
    <row r="33" spans="1:254" ht="12.75" customHeight="1" x14ac:dyDescent="0.25">
      <c r="A33" s="3"/>
      <c r="B33" s="172">
        <f>ZESTAWIENIE!B28</f>
        <v>20</v>
      </c>
      <c r="C33" s="173"/>
      <c r="D33" s="174" t="str">
        <f>ZESTAWIENIE!D28</f>
        <v>Tomasiak Bartosz</v>
      </c>
      <c r="E33" s="56"/>
      <c r="F33" s="56"/>
      <c r="G33" s="57"/>
      <c r="H33" s="176"/>
      <c r="I33" s="32">
        <v>6</v>
      </c>
      <c r="J33" s="52">
        <v>4</v>
      </c>
      <c r="K33" s="34">
        <v>5</v>
      </c>
      <c r="L33" s="35">
        <v>4</v>
      </c>
      <c r="M33" s="38">
        <v>4</v>
      </c>
      <c r="N33" s="36">
        <v>4</v>
      </c>
      <c r="O33" s="53">
        <v>4</v>
      </c>
      <c r="P33" s="54">
        <v>3</v>
      </c>
      <c r="Q33" s="54">
        <v>5</v>
      </c>
      <c r="R33" s="35"/>
      <c r="S33" s="36">
        <v>5</v>
      </c>
      <c r="T33" s="36">
        <v>4</v>
      </c>
      <c r="U33" s="36">
        <v>4</v>
      </c>
      <c r="V33" s="54">
        <v>6</v>
      </c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</row>
    <row r="34" spans="1:254" ht="12.75" customHeight="1" x14ac:dyDescent="0.25">
      <c r="A34" s="3"/>
      <c r="B34" s="172">
        <f>ZESTAWIENIE!B29</f>
        <v>21</v>
      </c>
      <c r="C34" s="173"/>
      <c r="D34" s="174" t="str">
        <f>ZESTAWIENIE!D29</f>
        <v>Tomasiak Kajetan</v>
      </c>
      <c r="E34" s="56"/>
      <c r="F34" s="56"/>
      <c r="G34" s="57"/>
      <c r="H34" s="176"/>
      <c r="I34" s="32">
        <v>5</v>
      </c>
      <c r="J34" s="52">
        <v>3</v>
      </c>
      <c r="K34" s="34">
        <v>4</v>
      </c>
      <c r="L34" s="35">
        <v>3</v>
      </c>
      <c r="M34" s="38">
        <v>3</v>
      </c>
      <c r="N34" s="36">
        <v>3</v>
      </c>
      <c r="O34" s="53">
        <v>4</v>
      </c>
      <c r="P34" s="54">
        <v>4</v>
      </c>
      <c r="Q34" s="54">
        <v>4</v>
      </c>
      <c r="R34" s="36">
        <v>5</v>
      </c>
      <c r="S34" s="36">
        <v>4</v>
      </c>
      <c r="T34" s="36">
        <v>4</v>
      </c>
      <c r="U34" s="36">
        <v>4</v>
      </c>
      <c r="V34" s="54">
        <v>4</v>
      </c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</row>
    <row r="35" spans="1:254" ht="12.75" customHeight="1" x14ac:dyDescent="0.25">
      <c r="A35" s="3"/>
      <c r="B35" s="177">
        <f>ZESTAWIENIE!B30</f>
        <v>22</v>
      </c>
      <c r="C35" s="178"/>
      <c r="D35" s="179" t="str">
        <f>ZESTAWIENIE!D30</f>
        <v>Tomasiak Natalia</v>
      </c>
      <c r="E35" s="109"/>
      <c r="F35" s="109"/>
      <c r="G35" s="110"/>
      <c r="H35" s="180"/>
      <c r="I35" s="32">
        <v>5</v>
      </c>
      <c r="J35" s="52">
        <v>3</v>
      </c>
      <c r="K35" s="34">
        <v>4</v>
      </c>
      <c r="L35" s="35">
        <v>3</v>
      </c>
      <c r="M35" s="38">
        <v>4</v>
      </c>
      <c r="N35" s="36">
        <v>4</v>
      </c>
      <c r="O35" s="67">
        <v>4</v>
      </c>
      <c r="P35" s="68">
        <v>4</v>
      </c>
      <c r="Q35" s="68">
        <v>5</v>
      </c>
      <c r="R35" s="36">
        <v>4</v>
      </c>
      <c r="S35" s="36">
        <v>4</v>
      </c>
      <c r="T35" s="36">
        <v>4</v>
      </c>
      <c r="U35" s="36">
        <v>4</v>
      </c>
      <c r="V35" s="68">
        <v>6</v>
      </c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</row>
    <row r="36" spans="1:254" ht="12.75" customHeight="1" x14ac:dyDescent="0.25">
      <c r="A36" s="3"/>
      <c r="B36" s="181">
        <f>ZESTAWIENIE!B31</f>
        <v>23</v>
      </c>
      <c r="C36" s="182"/>
      <c r="D36" s="183" t="str">
        <f>ZESTAWIENIE!D31</f>
        <v>Wajnbrener Dorota</v>
      </c>
      <c r="E36" s="184"/>
      <c r="F36" s="184"/>
      <c r="G36" s="185"/>
      <c r="H36" s="186"/>
      <c r="I36" s="32">
        <v>6</v>
      </c>
      <c r="J36" s="52">
        <v>4</v>
      </c>
      <c r="K36" s="34">
        <v>5</v>
      </c>
      <c r="L36" s="35">
        <v>5</v>
      </c>
      <c r="M36" s="38">
        <v>5</v>
      </c>
      <c r="N36" s="36">
        <v>5</v>
      </c>
      <c r="O36" s="80">
        <v>5</v>
      </c>
      <c r="P36" s="81">
        <v>4</v>
      </c>
      <c r="Q36" s="81">
        <v>5</v>
      </c>
      <c r="R36" s="36">
        <v>5</v>
      </c>
      <c r="S36" s="36">
        <v>5</v>
      </c>
      <c r="T36" s="36">
        <v>5</v>
      </c>
      <c r="U36" s="36">
        <v>5</v>
      </c>
      <c r="V36" s="81">
        <v>6</v>
      </c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</row>
    <row r="37" spans="1:254" ht="12.75" customHeight="1" x14ac:dyDescent="0.2">
      <c r="A37" s="3"/>
      <c r="B37" s="172" t="str">
        <f>ZESTAWIENIE!B32</f>
        <v/>
      </c>
      <c r="C37" s="173"/>
      <c r="D37" s="188">
        <f>ZESTAWIENIE!D32</f>
        <v>0</v>
      </c>
      <c r="E37" s="56"/>
      <c r="F37" s="56"/>
      <c r="G37" s="57"/>
      <c r="H37" s="176">
        <f>ZESTAWIENIE!E32</f>
        <v>0</v>
      </c>
      <c r="I37" s="59">
        <f>ZESTAWIENIE!F32</f>
        <v>0</v>
      </c>
      <c r="J37" s="60">
        <f>ZESTAWIENIE!G32</f>
        <v>0</v>
      </c>
      <c r="K37" s="60">
        <f>ZESTAWIENIE!H32</f>
        <v>0</v>
      </c>
      <c r="L37" s="60">
        <f>ZESTAWIENIE!M32</f>
        <v>0</v>
      </c>
      <c r="M37" s="60">
        <f>ZESTAWIENIE!N32</f>
        <v>0</v>
      </c>
      <c r="N37" s="60">
        <f>ZESTAWIENIE!O32</f>
        <v>0</v>
      </c>
      <c r="O37" s="60">
        <f>ZESTAWIENIE!P32</f>
        <v>0</v>
      </c>
      <c r="P37" s="60">
        <f>ZESTAWIENIE!Q32</f>
        <v>0</v>
      </c>
      <c r="Q37" s="60">
        <f>ZESTAWIENIE!R32</f>
        <v>0</v>
      </c>
      <c r="R37" s="60">
        <f>ZESTAWIENIE!S32</f>
        <v>0</v>
      </c>
      <c r="S37" s="60">
        <f>ZESTAWIENIE!T32</f>
        <v>0</v>
      </c>
      <c r="T37" s="60">
        <f>ZESTAWIENIE!U32</f>
        <v>0</v>
      </c>
      <c r="U37" s="60">
        <f>ZESTAWIENIE!V32</f>
        <v>0</v>
      </c>
      <c r="V37" s="60">
        <f>ZESTAWIENIE!W32</f>
        <v>0</v>
      </c>
      <c r="W37" s="189" t="str">
        <f>ZESTAWIENIE!AA32</f>
        <v/>
      </c>
      <c r="X37" s="60" t="str">
        <f>ZESTAWIENIE!AB32</f>
        <v/>
      </c>
      <c r="Y37" s="60" t="str">
        <f>ZESTAWIENIE!AC32</f>
        <v/>
      </c>
      <c r="Z37" s="60" t="str">
        <f>ZESTAWIENIE!AD32</f>
        <v/>
      </c>
      <c r="AA37" s="60" t="str">
        <f>ZESTAWIENIE!AE32</f>
        <v/>
      </c>
      <c r="AB37" s="60" t="str">
        <f>ZESTAWIENIE!AF32</f>
        <v/>
      </c>
      <c r="AC37" s="60" t="str">
        <f>ZESTAWIENIE!AG32</f>
        <v/>
      </c>
      <c r="AD37" s="60" t="str">
        <f>ZESTAWIENIE!AH32</f>
        <v/>
      </c>
      <c r="AE37" s="60" t="str">
        <f>ZESTAWIENIE!AI32</f>
        <v/>
      </c>
      <c r="AF37" s="60" t="str">
        <f>ZESTAWIENIE!AJ32</f>
        <v/>
      </c>
      <c r="AG37" s="60">
        <f>ZESTAWIENIE!AK32</f>
        <v>0</v>
      </c>
      <c r="AH37" s="60">
        <f>ZESTAWIENIE!AL32</f>
        <v>0</v>
      </c>
      <c r="AI37" s="60">
        <f>ZESTAWIENIE!AM32</f>
        <v>0</v>
      </c>
      <c r="AJ37" s="60">
        <f>ZESTAWIENIE!AN32</f>
        <v>0</v>
      </c>
      <c r="AK37" s="60">
        <f>ZESTAWIENIE!AO32</f>
        <v>0</v>
      </c>
      <c r="AL37" s="60">
        <f>ZESTAWIENIE!AP32</f>
        <v>0</v>
      </c>
      <c r="AM37" s="60">
        <f>ZESTAWIENIE!AQ32</f>
        <v>0</v>
      </c>
      <c r="AN37" s="60">
        <f>ZESTAWIENIE!AR32</f>
        <v>0</v>
      </c>
      <c r="AO37" s="60">
        <f>ZESTAWIENIE!AS32</f>
        <v>0</v>
      </c>
      <c r="AP37" s="60">
        <f>ZESTAWIENIE!AT32</f>
        <v>0</v>
      </c>
      <c r="AQ37" s="60">
        <f>ZESTAWIENIE!AU32</f>
        <v>0</v>
      </c>
      <c r="AR37" s="60">
        <f>ZESTAWIENIE!AV32</f>
        <v>0</v>
      </c>
      <c r="AS37" s="60">
        <f>ZESTAWIENIE!AW32</f>
        <v>0</v>
      </c>
      <c r="AT37" s="60">
        <f>ZESTAWIENIE!AX32</f>
        <v>0</v>
      </c>
      <c r="AU37" s="60">
        <f>ZESTAWIENIE!AY32</f>
        <v>0</v>
      </c>
      <c r="AV37" s="60">
        <f>ZESTAWIENIE!AZ32</f>
        <v>0</v>
      </c>
      <c r="AW37" s="60">
        <f>ZESTAWIENIE!BA32</f>
        <v>0</v>
      </c>
      <c r="AX37" s="60">
        <f>ZESTAWIENIE!BB32</f>
        <v>0</v>
      </c>
      <c r="AY37" s="60">
        <f>ZESTAWIENIE!BC32</f>
        <v>0</v>
      </c>
      <c r="AZ37" s="60">
        <f>ZESTAWIENIE!BD32</f>
        <v>0</v>
      </c>
      <c r="BA37" s="60">
        <f>ZESTAWIENIE!BE32</f>
        <v>0</v>
      </c>
      <c r="BB37" s="60">
        <f>ZESTAWIENIE!BF32</f>
        <v>0</v>
      </c>
      <c r="BC37" s="60">
        <f>ZESTAWIENIE!BG32</f>
        <v>0</v>
      </c>
      <c r="BD37" s="60">
        <f>ZESTAWIENIE!BH32</f>
        <v>0</v>
      </c>
      <c r="BE37" s="60">
        <f>ZESTAWIENIE!BI32</f>
        <v>0</v>
      </c>
      <c r="BF37" s="60">
        <f>ZESTAWIENIE!BJ32</f>
        <v>0</v>
      </c>
      <c r="BG37" s="60">
        <f>ZESTAWIENIE!BK32</f>
        <v>0</v>
      </c>
      <c r="BH37" s="60">
        <f>ZESTAWIENIE!BL32</f>
        <v>0</v>
      </c>
      <c r="BI37" s="60">
        <f>ZESTAWIENIE!BM32</f>
        <v>0</v>
      </c>
      <c r="BJ37" s="60">
        <f>ZESTAWIENIE!BN32</f>
        <v>0</v>
      </c>
      <c r="BK37" s="60">
        <f>ZESTAWIENIE!BO32</f>
        <v>0</v>
      </c>
      <c r="BL37" s="60">
        <f>ZESTAWIENIE!BP32</f>
        <v>0</v>
      </c>
      <c r="BM37" s="60">
        <f>ZESTAWIENIE!BQ32</f>
        <v>0</v>
      </c>
      <c r="BN37" s="60">
        <f>ZESTAWIENIE!BR32</f>
        <v>0</v>
      </c>
      <c r="BO37" s="60">
        <f>ZESTAWIENIE!BS32</f>
        <v>0</v>
      </c>
      <c r="BP37" s="60">
        <f>ZESTAWIENIE!BT32</f>
        <v>0</v>
      </c>
      <c r="BQ37" s="60">
        <f>ZESTAWIENIE!BU32</f>
        <v>0</v>
      </c>
      <c r="BR37" s="60">
        <f>ZESTAWIENIE!BV32</f>
        <v>0</v>
      </c>
      <c r="BS37" s="60">
        <f>ZESTAWIENIE!BW32</f>
        <v>0</v>
      </c>
      <c r="BT37" s="60">
        <f>ZESTAWIENIE!BX32</f>
        <v>0</v>
      </c>
      <c r="BU37" s="60">
        <f>ZESTAWIENIE!BY32</f>
        <v>0</v>
      </c>
      <c r="BV37" s="60">
        <f>ZESTAWIENIE!BZ32</f>
        <v>0</v>
      </c>
      <c r="BW37" s="60">
        <f>ZESTAWIENIE!CA32</f>
        <v>0</v>
      </c>
      <c r="BX37" s="60">
        <f>ZESTAWIENIE!CB32</f>
        <v>0</v>
      </c>
      <c r="BY37" s="60">
        <f>ZESTAWIENIE!CC32</f>
        <v>0</v>
      </c>
      <c r="BZ37" s="60">
        <f>ZESTAWIENIE!CD32</f>
        <v>0</v>
      </c>
      <c r="CA37" s="60">
        <f>ZESTAWIENIE!CE32</f>
        <v>0</v>
      </c>
      <c r="CB37" s="60">
        <f>ZESTAWIENIE!CF32</f>
        <v>0</v>
      </c>
      <c r="CC37" s="60">
        <f>ZESTAWIENIE!CG32</f>
        <v>0</v>
      </c>
      <c r="CD37" s="60">
        <f>ZESTAWIENIE!CH32</f>
        <v>0</v>
      </c>
      <c r="CE37" s="60">
        <f>ZESTAWIENIE!CI32</f>
        <v>0</v>
      </c>
      <c r="CF37" s="60">
        <f>ZESTAWIENIE!CJ32</f>
        <v>0</v>
      </c>
      <c r="CG37" s="60">
        <f>ZESTAWIENIE!CK32</f>
        <v>0</v>
      </c>
      <c r="CH37" s="60">
        <f>ZESTAWIENIE!CL32</f>
        <v>0</v>
      </c>
      <c r="CI37" s="60">
        <f>ZESTAWIENIE!CM32</f>
        <v>0</v>
      </c>
      <c r="CJ37" s="60">
        <f>ZESTAWIENIE!CN32</f>
        <v>0</v>
      </c>
      <c r="CK37" s="60">
        <f>ZESTAWIENIE!CO32</f>
        <v>0</v>
      </c>
      <c r="CL37" s="60">
        <f>ZESTAWIENIE!CP32</f>
        <v>0</v>
      </c>
      <c r="CM37" s="60">
        <f>ZESTAWIENIE!CQ32</f>
        <v>0</v>
      </c>
      <c r="CN37" s="60">
        <f>ZESTAWIENIE!CR32</f>
        <v>0</v>
      </c>
      <c r="CO37" s="60">
        <f>ZESTAWIENIE!CS32</f>
        <v>0</v>
      </c>
      <c r="CP37" s="60">
        <f>ZESTAWIENIE!CT32</f>
        <v>0</v>
      </c>
      <c r="CQ37" s="60">
        <f>ZESTAWIENIE!CU32</f>
        <v>0</v>
      </c>
      <c r="CR37" s="60">
        <f>ZESTAWIENIE!CV32</f>
        <v>0</v>
      </c>
      <c r="CS37" s="60">
        <f>ZESTAWIENIE!CW32</f>
        <v>0</v>
      </c>
      <c r="CT37" s="60">
        <f>ZESTAWIENIE!CX32</f>
        <v>0</v>
      </c>
      <c r="CU37" s="60">
        <f>ZESTAWIENIE!CY32</f>
        <v>0</v>
      </c>
      <c r="CV37" s="60">
        <f>ZESTAWIENIE!CZ32</f>
        <v>0</v>
      </c>
      <c r="CW37" s="60">
        <f>ZESTAWIENIE!DA32</f>
        <v>0</v>
      </c>
      <c r="CX37" s="60">
        <f>ZESTAWIENIE!DB32</f>
        <v>0</v>
      </c>
      <c r="CY37" s="60">
        <f>ZESTAWIENIE!DC32</f>
        <v>0</v>
      </c>
      <c r="CZ37" s="60">
        <f>ZESTAWIENIE!DD32</f>
        <v>0</v>
      </c>
      <c r="DA37" s="60">
        <f>ZESTAWIENIE!DE32</f>
        <v>0</v>
      </c>
      <c r="DB37" s="60">
        <f>ZESTAWIENIE!DF32</f>
        <v>0</v>
      </c>
      <c r="DC37" s="60">
        <f>ZESTAWIENIE!DG32</f>
        <v>0</v>
      </c>
      <c r="DD37" s="60">
        <f>ZESTAWIENIE!DH32</f>
        <v>0</v>
      </c>
      <c r="DE37" s="60">
        <f>ZESTAWIENIE!DI32</f>
        <v>0</v>
      </c>
      <c r="DF37" s="60">
        <f>ZESTAWIENIE!DJ32</f>
        <v>0</v>
      </c>
      <c r="DG37" s="60">
        <f>ZESTAWIENIE!DK32</f>
        <v>0</v>
      </c>
      <c r="DH37" s="60">
        <f>ZESTAWIENIE!DL32</f>
        <v>0</v>
      </c>
      <c r="DI37" s="60">
        <f>ZESTAWIENIE!DM32</f>
        <v>0</v>
      </c>
      <c r="DJ37" s="60">
        <f>ZESTAWIENIE!DN32</f>
        <v>0</v>
      </c>
      <c r="DK37" s="60">
        <f>ZESTAWIENIE!DO32</f>
        <v>0</v>
      </c>
      <c r="DL37" s="60">
        <f>ZESTAWIENIE!DP32</f>
        <v>0</v>
      </c>
      <c r="DM37" s="60">
        <f>ZESTAWIENIE!DQ32</f>
        <v>0</v>
      </c>
      <c r="DN37" s="60">
        <f>ZESTAWIENIE!DR32</f>
        <v>0</v>
      </c>
      <c r="DO37" s="60">
        <f>ZESTAWIENIE!DS32</f>
        <v>0</v>
      </c>
      <c r="DP37" s="60">
        <f>ZESTAWIENIE!DT32</f>
        <v>0</v>
      </c>
      <c r="DQ37" s="60">
        <f>ZESTAWIENIE!DU32</f>
        <v>0</v>
      </c>
      <c r="DR37" s="60">
        <f>ZESTAWIENIE!DV32</f>
        <v>0</v>
      </c>
      <c r="DS37" s="60">
        <f>ZESTAWIENIE!DW32</f>
        <v>0</v>
      </c>
      <c r="DT37" s="60">
        <f>ZESTAWIENIE!DX32</f>
        <v>0</v>
      </c>
      <c r="DU37" s="60">
        <f>ZESTAWIENIE!DY32</f>
        <v>0</v>
      </c>
      <c r="DV37" s="60">
        <f>ZESTAWIENIE!DZ32</f>
        <v>0</v>
      </c>
      <c r="DW37" s="60">
        <f>ZESTAWIENIE!EA32</f>
        <v>0</v>
      </c>
      <c r="DX37" s="60">
        <f>ZESTAWIENIE!EB32</f>
        <v>0</v>
      </c>
      <c r="DY37" s="60">
        <f>ZESTAWIENIE!EC32</f>
        <v>0</v>
      </c>
      <c r="DZ37" s="60">
        <f>ZESTAWIENIE!ED32</f>
        <v>0</v>
      </c>
      <c r="EA37" s="60">
        <f>ZESTAWIENIE!EE32</f>
        <v>0</v>
      </c>
      <c r="EB37" s="60">
        <f>ZESTAWIENIE!EF32</f>
        <v>0</v>
      </c>
      <c r="EC37" s="60">
        <f>ZESTAWIENIE!EG32</f>
        <v>0</v>
      </c>
      <c r="ED37" s="60">
        <f>ZESTAWIENIE!EH32</f>
        <v>0</v>
      </c>
      <c r="EE37" s="60">
        <f>ZESTAWIENIE!EI32</f>
        <v>0</v>
      </c>
      <c r="EF37" s="60">
        <f>ZESTAWIENIE!EJ32</f>
        <v>0</v>
      </c>
      <c r="EG37" s="60">
        <f>ZESTAWIENIE!EK32</f>
        <v>0</v>
      </c>
      <c r="EH37" s="60">
        <f>ZESTAWIENIE!EL32</f>
        <v>0</v>
      </c>
      <c r="EI37" s="60">
        <f>ZESTAWIENIE!EM32</f>
        <v>0</v>
      </c>
      <c r="EJ37" s="60">
        <f>ZESTAWIENIE!EN32</f>
        <v>0</v>
      </c>
      <c r="EK37" s="60">
        <f>ZESTAWIENIE!EO32</f>
        <v>0</v>
      </c>
      <c r="EL37" s="60">
        <f>ZESTAWIENIE!EP32</f>
        <v>0</v>
      </c>
      <c r="EM37" s="60">
        <f>ZESTAWIENIE!EQ32</f>
        <v>0</v>
      </c>
      <c r="EN37" s="60">
        <f>ZESTAWIENIE!ER32</f>
        <v>0</v>
      </c>
      <c r="EO37" s="60">
        <f>ZESTAWIENIE!ES32</f>
        <v>0</v>
      </c>
      <c r="EP37" s="60">
        <f>ZESTAWIENIE!ET32</f>
        <v>0</v>
      </c>
      <c r="EQ37" s="60">
        <f>ZESTAWIENIE!EU32</f>
        <v>0</v>
      </c>
      <c r="ER37" s="60">
        <f>ZESTAWIENIE!EV32</f>
        <v>0</v>
      </c>
      <c r="ES37" s="60">
        <f>ZESTAWIENIE!EW32</f>
        <v>0</v>
      </c>
      <c r="ET37" s="60">
        <f>ZESTAWIENIE!EX32</f>
        <v>0</v>
      </c>
      <c r="EU37" s="60">
        <f>ZESTAWIENIE!EY32</f>
        <v>0</v>
      </c>
      <c r="EV37" s="60">
        <f>ZESTAWIENIE!EZ32</f>
        <v>0</v>
      </c>
      <c r="EW37" s="60">
        <f>ZESTAWIENIE!FA32</f>
        <v>0</v>
      </c>
      <c r="EX37" s="60">
        <f>ZESTAWIENIE!FB32</f>
        <v>0</v>
      </c>
      <c r="EY37" s="60">
        <f>ZESTAWIENIE!FC32</f>
        <v>0</v>
      </c>
      <c r="EZ37" s="60">
        <f>ZESTAWIENIE!FD32</f>
        <v>0</v>
      </c>
      <c r="FA37" s="60">
        <f>ZESTAWIENIE!FE32</f>
        <v>0</v>
      </c>
      <c r="FB37" s="60">
        <f>ZESTAWIENIE!FF32</f>
        <v>0</v>
      </c>
      <c r="FC37" s="60">
        <f>ZESTAWIENIE!FG32</f>
        <v>0</v>
      </c>
      <c r="FD37" s="60">
        <f>ZESTAWIENIE!FH32</f>
        <v>0</v>
      </c>
      <c r="FE37" s="60">
        <f>ZESTAWIENIE!FI32</f>
        <v>0</v>
      </c>
      <c r="FF37" s="60">
        <f>ZESTAWIENIE!FJ32</f>
        <v>0</v>
      </c>
      <c r="FG37" s="60">
        <f>ZESTAWIENIE!FK32</f>
        <v>0</v>
      </c>
      <c r="FH37" s="60">
        <f>ZESTAWIENIE!FL32</f>
        <v>0</v>
      </c>
      <c r="FI37" s="60">
        <f>ZESTAWIENIE!FM32</f>
        <v>0</v>
      </c>
      <c r="FJ37" s="60">
        <f>ZESTAWIENIE!FN32</f>
        <v>0</v>
      </c>
      <c r="FK37" s="60">
        <f>ZESTAWIENIE!FO32</f>
        <v>0</v>
      </c>
      <c r="FL37" s="60">
        <f>ZESTAWIENIE!FP32</f>
        <v>0</v>
      </c>
      <c r="FM37" s="60">
        <f>ZESTAWIENIE!FQ32</f>
        <v>0</v>
      </c>
      <c r="FN37" s="60">
        <f>ZESTAWIENIE!FR32</f>
        <v>0</v>
      </c>
      <c r="FO37" s="60">
        <f>ZESTAWIENIE!FS32</f>
        <v>0</v>
      </c>
      <c r="FP37" s="60">
        <f>ZESTAWIENIE!FT32</f>
        <v>0</v>
      </c>
      <c r="FQ37" s="60">
        <f>ZESTAWIENIE!FU32</f>
        <v>0</v>
      </c>
      <c r="FR37" s="60">
        <f>ZESTAWIENIE!FV32</f>
        <v>0</v>
      </c>
      <c r="FS37" s="60">
        <f>ZESTAWIENIE!FW32</f>
        <v>0</v>
      </c>
      <c r="FT37" s="60">
        <f>ZESTAWIENIE!FX32</f>
        <v>0</v>
      </c>
      <c r="FU37" s="60">
        <f>ZESTAWIENIE!FY32</f>
        <v>0</v>
      </c>
      <c r="FV37" s="60">
        <f>ZESTAWIENIE!FZ32</f>
        <v>0</v>
      </c>
      <c r="FW37" s="60">
        <f>ZESTAWIENIE!GA32</f>
        <v>0</v>
      </c>
      <c r="FX37" s="60">
        <f>ZESTAWIENIE!GB32</f>
        <v>0</v>
      </c>
      <c r="FY37" s="60">
        <f>ZESTAWIENIE!GC32</f>
        <v>0</v>
      </c>
      <c r="FZ37" s="60">
        <f>ZESTAWIENIE!GD32</f>
        <v>0</v>
      </c>
      <c r="GA37" s="60">
        <f>ZESTAWIENIE!GE32</f>
        <v>0</v>
      </c>
      <c r="GB37" s="60">
        <f>ZESTAWIENIE!GF32</f>
        <v>0</v>
      </c>
      <c r="GC37" s="60">
        <f>ZESTAWIENIE!GG32</f>
        <v>0</v>
      </c>
      <c r="GD37" s="60">
        <f>ZESTAWIENIE!GH32</f>
        <v>0</v>
      </c>
      <c r="GE37" s="60">
        <f>ZESTAWIENIE!GI32</f>
        <v>0</v>
      </c>
      <c r="GF37" s="60">
        <f>ZESTAWIENIE!GJ32</f>
        <v>0</v>
      </c>
      <c r="GG37" s="60">
        <f>ZESTAWIENIE!GK32</f>
        <v>0</v>
      </c>
      <c r="GH37" s="60">
        <f>ZESTAWIENIE!GL32</f>
        <v>0</v>
      </c>
      <c r="GI37" s="60">
        <f>ZESTAWIENIE!GM32</f>
        <v>0</v>
      </c>
      <c r="GJ37" s="60">
        <f>ZESTAWIENIE!GN32</f>
        <v>0</v>
      </c>
      <c r="GK37" s="60">
        <f>ZESTAWIENIE!GO32</f>
        <v>0</v>
      </c>
      <c r="GL37" s="60">
        <f>ZESTAWIENIE!GP32</f>
        <v>0</v>
      </c>
      <c r="GM37" s="60">
        <f>ZESTAWIENIE!GQ32</f>
        <v>0</v>
      </c>
      <c r="GN37" s="60">
        <f>ZESTAWIENIE!GR32</f>
        <v>0</v>
      </c>
      <c r="GO37" s="60">
        <f>ZESTAWIENIE!GS32</f>
        <v>0</v>
      </c>
      <c r="GP37" s="60">
        <f>ZESTAWIENIE!GT32</f>
        <v>0</v>
      </c>
      <c r="GQ37" s="60">
        <f>ZESTAWIENIE!GU32</f>
        <v>0</v>
      </c>
      <c r="GR37" s="60">
        <f>ZESTAWIENIE!GV32</f>
        <v>0</v>
      </c>
      <c r="GS37" s="60">
        <f>ZESTAWIENIE!GW32</f>
        <v>0</v>
      </c>
      <c r="GT37" s="60">
        <f>ZESTAWIENIE!GX32</f>
        <v>0</v>
      </c>
      <c r="GU37" s="60">
        <f>ZESTAWIENIE!GY32</f>
        <v>0</v>
      </c>
      <c r="GV37" s="60">
        <f>ZESTAWIENIE!GZ32</f>
        <v>0</v>
      </c>
      <c r="GW37" s="60">
        <f>ZESTAWIENIE!HA32</f>
        <v>0</v>
      </c>
      <c r="GX37" s="60">
        <f>ZESTAWIENIE!HB32</f>
        <v>0</v>
      </c>
      <c r="GY37" s="60">
        <f>ZESTAWIENIE!HC32</f>
        <v>0</v>
      </c>
      <c r="GZ37" s="60">
        <f>ZESTAWIENIE!HD32</f>
        <v>0</v>
      </c>
      <c r="HA37" s="60">
        <f>ZESTAWIENIE!HE32</f>
        <v>0</v>
      </c>
      <c r="HB37" s="60">
        <f>ZESTAWIENIE!HF32</f>
        <v>0</v>
      </c>
      <c r="HC37" s="60">
        <f>ZESTAWIENIE!HG32</f>
        <v>0</v>
      </c>
      <c r="HD37" s="60">
        <f>ZESTAWIENIE!HH32</f>
        <v>0</v>
      </c>
      <c r="HE37" s="60">
        <f>ZESTAWIENIE!HI32</f>
        <v>0</v>
      </c>
      <c r="HF37" s="60">
        <f>ZESTAWIENIE!HJ32</f>
        <v>0</v>
      </c>
      <c r="HG37" s="60">
        <f>ZESTAWIENIE!HK32</f>
        <v>0</v>
      </c>
      <c r="HH37" s="60">
        <f>ZESTAWIENIE!HL32</f>
        <v>0</v>
      </c>
      <c r="HI37" s="60">
        <f>ZESTAWIENIE!HM32</f>
        <v>0</v>
      </c>
      <c r="HJ37" s="60">
        <f>ZESTAWIENIE!HN32</f>
        <v>0</v>
      </c>
      <c r="HK37" s="60">
        <f>ZESTAWIENIE!HO32</f>
        <v>0</v>
      </c>
      <c r="HL37" s="60">
        <f>ZESTAWIENIE!HP32</f>
        <v>0</v>
      </c>
      <c r="HM37" s="60">
        <f>ZESTAWIENIE!HQ32</f>
        <v>0</v>
      </c>
      <c r="HN37" s="60">
        <f>ZESTAWIENIE!HR32</f>
        <v>0</v>
      </c>
      <c r="HO37" s="60">
        <f>ZESTAWIENIE!HS32</f>
        <v>0</v>
      </c>
      <c r="HP37" s="60">
        <f>ZESTAWIENIE!HT32</f>
        <v>0</v>
      </c>
      <c r="HQ37" s="60">
        <f>ZESTAWIENIE!HU32</f>
        <v>0</v>
      </c>
      <c r="HR37" s="60">
        <f>ZESTAWIENIE!HV32</f>
        <v>0</v>
      </c>
      <c r="HS37" s="60">
        <f>ZESTAWIENIE!HW32</f>
        <v>0</v>
      </c>
      <c r="HT37" s="60">
        <f>ZESTAWIENIE!HX32</f>
        <v>0</v>
      </c>
      <c r="HU37" s="60">
        <f>ZESTAWIENIE!HY32</f>
        <v>0</v>
      </c>
      <c r="HV37" s="60">
        <f>ZESTAWIENIE!HZ32</f>
        <v>0</v>
      </c>
      <c r="HW37" s="60">
        <f>ZESTAWIENIE!IA32</f>
        <v>0</v>
      </c>
      <c r="HX37" s="60">
        <f>ZESTAWIENIE!IB32</f>
        <v>0</v>
      </c>
      <c r="HY37" s="60">
        <f>ZESTAWIENIE!IC32</f>
        <v>0</v>
      </c>
      <c r="HZ37" s="60">
        <f>ZESTAWIENIE!ID32</f>
        <v>0</v>
      </c>
      <c r="IA37" s="60">
        <f>ZESTAWIENIE!IE32</f>
        <v>0</v>
      </c>
      <c r="IB37" s="60">
        <f>ZESTAWIENIE!IF32</f>
        <v>0</v>
      </c>
      <c r="IC37" s="60">
        <f>ZESTAWIENIE!IG32</f>
        <v>0</v>
      </c>
      <c r="ID37" s="60">
        <f>ZESTAWIENIE!IH32</f>
        <v>0</v>
      </c>
      <c r="IE37" s="60">
        <f>ZESTAWIENIE!II32</f>
        <v>0</v>
      </c>
      <c r="IF37" s="60">
        <f>ZESTAWIENIE!IJ32</f>
        <v>0</v>
      </c>
      <c r="IG37" s="60">
        <f>ZESTAWIENIE!IK32</f>
        <v>0</v>
      </c>
      <c r="IH37" s="60">
        <f>ZESTAWIENIE!IL32</f>
        <v>0</v>
      </c>
      <c r="II37" s="60">
        <f>ZESTAWIENIE!IM32</f>
        <v>0</v>
      </c>
      <c r="IJ37" s="60">
        <f>ZESTAWIENIE!IN32</f>
        <v>0</v>
      </c>
      <c r="IK37" s="60">
        <f>ZESTAWIENIE!IO32</f>
        <v>0</v>
      </c>
      <c r="IL37" s="60">
        <f>ZESTAWIENIE!IP32</f>
        <v>0</v>
      </c>
      <c r="IM37" s="60">
        <f>ZESTAWIENIE!IQ32</f>
        <v>0</v>
      </c>
      <c r="IN37" s="60">
        <f>ZESTAWIENIE!IR32</f>
        <v>0</v>
      </c>
      <c r="IO37" s="60">
        <f>ZESTAWIENIE!IS32</f>
        <v>0</v>
      </c>
      <c r="IP37" s="60">
        <f>ZESTAWIENIE!IT32</f>
        <v>0</v>
      </c>
      <c r="IQ37" s="60">
        <f>ZESTAWIENIE!IU32</f>
        <v>0</v>
      </c>
      <c r="IR37" s="60">
        <f>ZESTAWIENIE!IV32</f>
        <v>0</v>
      </c>
      <c r="IS37" s="60" t="e">
        <f>ZESTAWIENIE!#REF!</f>
        <v>#REF!</v>
      </c>
      <c r="IT37" s="60" t="e">
        <f>ZESTAWIENIE!#REF!</f>
        <v>#REF!</v>
      </c>
    </row>
    <row r="38" spans="1:254" ht="12.75" customHeight="1" x14ac:dyDescent="0.2">
      <c r="A38" s="3"/>
      <c r="B38" s="172" t="str">
        <f>ZESTAWIENIE!B33</f>
        <v/>
      </c>
      <c r="C38" s="173"/>
      <c r="D38" s="188">
        <f>ZESTAWIENIE!D33</f>
        <v>0</v>
      </c>
      <c r="E38" s="56"/>
      <c r="F38" s="56"/>
      <c r="G38" s="57"/>
      <c r="H38" s="176">
        <f>ZESTAWIENIE!E33</f>
        <v>0</v>
      </c>
      <c r="I38" s="59">
        <f>ZESTAWIENIE!F33</f>
        <v>0</v>
      </c>
      <c r="J38" s="60">
        <f>ZESTAWIENIE!G33</f>
        <v>0</v>
      </c>
      <c r="K38" s="60">
        <f>ZESTAWIENIE!H33</f>
        <v>0</v>
      </c>
      <c r="L38" s="60">
        <f>ZESTAWIENIE!M33</f>
        <v>0</v>
      </c>
      <c r="M38" s="60">
        <f>ZESTAWIENIE!N33</f>
        <v>0</v>
      </c>
      <c r="N38" s="60">
        <f>ZESTAWIENIE!O33</f>
        <v>0</v>
      </c>
      <c r="O38" s="60">
        <f>ZESTAWIENIE!P33</f>
        <v>0</v>
      </c>
      <c r="P38" s="60">
        <f>ZESTAWIENIE!Q33</f>
        <v>0</v>
      </c>
      <c r="Q38" s="60"/>
      <c r="R38" s="60">
        <f>ZESTAWIENIE!S33</f>
        <v>0</v>
      </c>
      <c r="S38" s="60">
        <f>ZESTAWIENIE!T33</f>
        <v>0</v>
      </c>
      <c r="T38" s="60">
        <f>ZESTAWIENIE!U33</f>
        <v>0</v>
      </c>
      <c r="U38" s="60">
        <f>ZESTAWIENIE!V33</f>
        <v>0</v>
      </c>
      <c r="V38" s="60">
        <f>ZESTAWIENIE!W33</f>
        <v>0</v>
      </c>
      <c r="W38" s="189" t="str">
        <f>ZESTAWIENIE!AA33</f>
        <v/>
      </c>
      <c r="X38" s="60" t="str">
        <f>ZESTAWIENIE!AB33</f>
        <v/>
      </c>
      <c r="Y38" s="60" t="str">
        <f>ZESTAWIENIE!AC33</f>
        <v/>
      </c>
      <c r="Z38" s="60" t="str">
        <f>ZESTAWIENIE!AD33</f>
        <v/>
      </c>
      <c r="AA38" s="60" t="str">
        <f>ZESTAWIENIE!AE33</f>
        <v/>
      </c>
      <c r="AB38" s="60" t="str">
        <f>ZESTAWIENIE!AF33</f>
        <v/>
      </c>
      <c r="AC38" s="60" t="str">
        <f>ZESTAWIENIE!AG33</f>
        <v/>
      </c>
      <c r="AD38" s="60" t="str">
        <f>ZESTAWIENIE!AH33</f>
        <v/>
      </c>
      <c r="AE38" s="60" t="str">
        <f>ZESTAWIENIE!AI33</f>
        <v/>
      </c>
      <c r="AF38" s="60" t="str">
        <f>ZESTAWIENIE!AJ33</f>
        <v/>
      </c>
      <c r="AG38" s="60">
        <f>ZESTAWIENIE!AK33</f>
        <v>0</v>
      </c>
      <c r="AH38" s="60">
        <f>ZESTAWIENIE!AL33</f>
        <v>0</v>
      </c>
      <c r="AI38" s="60">
        <f>ZESTAWIENIE!AM33</f>
        <v>0</v>
      </c>
      <c r="AJ38" s="60">
        <f>ZESTAWIENIE!AN33</f>
        <v>0</v>
      </c>
      <c r="AK38" s="60">
        <f>ZESTAWIENIE!AO33</f>
        <v>0</v>
      </c>
      <c r="AL38" s="60">
        <f>ZESTAWIENIE!AP33</f>
        <v>0</v>
      </c>
      <c r="AM38" s="60">
        <f>ZESTAWIENIE!AQ33</f>
        <v>0</v>
      </c>
      <c r="AN38" s="60">
        <f>ZESTAWIENIE!AR33</f>
        <v>0</v>
      </c>
      <c r="AO38" s="60">
        <f>ZESTAWIENIE!AS33</f>
        <v>0</v>
      </c>
      <c r="AP38" s="60">
        <f>ZESTAWIENIE!AT33</f>
        <v>0</v>
      </c>
      <c r="AQ38" s="60">
        <f>ZESTAWIENIE!AU33</f>
        <v>0</v>
      </c>
      <c r="AR38" s="60">
        <f>ZESTAWIENIE!AV33</f>
        <v>0</v>
      </c>
      <c r="AS38" s="60">
        <f>ZESTAWIENIE!AW33</f>
        <v>0</v>
      </c>
      <c r="AT38" s="60">
        <f>ZESTAWIENIE!AX33</f>
        <v>0</v>
      </c>
      <c r="AU38" s="60">
        <f>ZESTAWIENIE!AY33</f>
        <v>0</v>
      </c>
      <c r="AV38" s="60">
        <f>ZESTAWIENIE!AZ33</f>
        <v>0</v>
      </c>
      <c r="AW38" s="60">
        <f>ZESTAWIENIE!BA33</f>
        <v>0</v>
      </c>
      <c r="AX38" s="60">
        <f>ZESTAWIENIE!BB33</f>
        <v>0</v>
      </c>
      <c r="AY38" s="60">
        <f>ZESTAWIENIE!BC33</f>
        <v>0</v>
      </c>
      <c r="AZ38" s="60">
        <f>ZESTAWIENIE!BD33</f>
        <v>0</v>
      </c>
      <c r="BA38" s="60">
        <f>ZESTAWIENIE!BE33</f>
        <v>0</v>
      </c>
      <c r="BB38" s="60">
        <f>ZESTAWIENIE!BF33</f>
        <v>0</v>
      </c>
      <c r="BC38" s="60">
        <f>ZESTAWIENIE!BG33</f>
        <v>0</v>
      </c>
      <c r="BD38" s="60">
        <f>ZESTAWIENIE!BH33</f>
        <v>0</v>
      </c>
      <c r="BE38" s="60">
        <f>ZESTAWIENIE!BI33</f>
        <v>0</v>
      </c>
      <c r="BF38" s="60">
        <f>ZESTAWIENIE!BJ33</f>
        <v>0</v>
      </c>
      <c r="BG38" s="60">
        <f>ZESTAWIENIE!BK33</f>
        <v>0</v>
      </c>
      <c r="BH38" s="60">
        <f>ZESTAWIENIE!BL33</f>
        <v>0</v>
      </c>
      <c r="BI38" s="60">
        <f>ZESTAWIENIE!BM33</f>
        <v>0</v>
      </c>
      <c r="BJ38" s="60">
        <f>ZESTAWIENIE!BN33</f>
        <v>0</v>
      </c>
      <c r="BK38" s="60">
        <f>ZESTAWIENIE!BO33</f>
        <v>0</v>
      </c>
      <c r="BL38" s="60">
        <f>ZESTAWIENIE!BP33</f>
        <v>0</v>
      </c>
      <c r="BM38" s="60">
        <f>ZESTAWIENIE!BQ33</f>
        <v>0</v>
      </c>
      <c r="BN38" s="60">
        <f>ZESTAWIENIE!BR33</f>
        <v>0</v>
      </c>
      <c r="BO38" s="60">
        <f>ZESTAWIENIE!BS33</f>
        <v>0</v>
      </c>
      <c r="BP38" s="60">
        <f>ZESTAWIENIE!BT33</f>
        <v>0</v>
      </c>
      <c r="BQ38" s="60">
        <f>ZESTAWIENIE!BU33</f>
        <v>0</v>
      </c>
      <c r="BR38" s="60">
        <f>ZESTAWIENIE!BV33</f>
        <v>0</v>
      </c>
      <c r="BS38" s="60">
        <f>ZESTAWIENIE!BW33</f>
        <v>0</v>
      </c>
      <c r="BT38" s="60">
        <f>ZESTAWIENIE!BX33</f>
        <v>0</v>
      </c>
      <c r="BU38" s="60">
        <f>ZESTAWIENIE!BY33</f>
        <v>0</v>
      </c>
      <c r="BV38" s="60">
        <f>ZESTAWIENIE!BZ33</f>
        <v>0</v>
      </c>
      <c r="BW38" s="60">
        <f>ZESTAWIENIE!CA33</f>
        <v>0</v>
      </c>
      <c r="BX38" s="60">
        <f>ZESTAWIENIE!CB33</f>
        <v>0</v>
      </c>
      <c r="BY38" s="60">
        <f>ZESTAWIENIE!CC33</f>
        <v>0</v>
      </c>
      <c r="BZ38" s="60">
        <f>ZESTAWIENIE!CD33</f>
        <v>0</v>
      </c>
      <c r="CA38" s="60">
        <f>ZESTAWIENIE!CE33</f>
        <v>0</v>
      </c>
      <c r="CB38" s="60">
        <f>ZESTAWIENIE!CF33</f>
        <v>0</v>
      </c>
      <c r="CC38" s="60">
        <f>ZESTAWIENIE!CG33</f>
        <v>0</v>
      </c>
      <c r="CD38" s="60">
        <f>ZESTAWIENIE!CH33</f>
        <v>0</v>
      </c>
      <c r="CE38" s="60">
        <f>ZESTAWIENIE!CI33</f>
        <v>0</v>
      </c>
      <c r="CF38" s="60">
        <f>ZESTAWIENIE!CJ33</f>
        <v>0</v>
      </c>
      <c r="CG38" s="60">
        <f>ZESTAWIENIE!CK33</f>
        <v>0</v>
      </c>
      <c r="CH38" s="60">
        <f>ZESTAWIENIE!CL33</f>
        <v>0</v>
      </c>
      <c r="CI38" s="60">
        <f>ZESTAWIENIE!CM33</f>
        <v>0</v>
      </c>
      <c r="CJ38" s="60">
        <f>ZESTAWIENIE!CN33</f>
        <v>0</v>
      </c>
      <c r="CK38" s="60">
        <f>ZESTAWIENIE!CO33</f>
        <v>0</v>
      </c>
      <c r="CL38" s="60">
        <f>ZESTAWIENIE!CP33</f>
        <v>0</v>
      </c>
      <c r="CM38" s="60">
        <f>ZESTAWIENIE!CQ33</f>
        <v>0</v>
      </c>
      <c r="CN38" s="60">
        <f>ZESTAWIENIE!CR33</f>
        <v>0</v>
      </c>
      <c r="CO38" s="60">
        <f>ZESTAWIENIE!CS33</f>
        <v>0</v>
      </c>
      <c r="CP38" s="60">
        <f>ZESTAWIENIE!CT33</f>
        <v>0</v>
      </c>
      <c r="CQ38" s="60">
        <f>ZESTAWIENIE!CU33</f>
        <v>0</v>
      </c>
      <c r="CR38" s="60">
        <f>ZESTAWIENIE!CV33</f>
        <v>0</v>
      </c>
      <c r="CS38" s="60">
        <f>ZESTAWIENIE!CW33</f>
        <v>0</v>
      </c>
      <c r="CT38" s="60">
        <f>ZESTAWIENIE!CX33</f>
        <v>0</v>
      </c>
      <c r="CU38" s="60">
        <f>ZESTAWIENIE!CY33</f>
        <v>0</v>
      </c>
      <c r="CV38" s="60">
        <f>ZESTAWIENIE!CZ33</f>
        <v>0</v>
      </c>
      <c r="CW38" s="60">
        <f>ZESTAWIENIE!DA33</f>
        <v>0</v>
      </c>
      <c r="CX38" s="60">
        <f>ZESTAWIENIE!DB33</f>
        <v>0</v>
      </c>
      <c r="CY38" s="60">
        <f>ZESTAWIENIE!DC33</f>
        <v>0</v>
      </c>
      <c r="CZ38" s="60">
        <f>ZESTAWIENIE!DD33</f>
        <v>0</v>
      </c>
      <c r="DA38" s="60">
        <f>ZESTAWIENIE!DE33</f>
        <v>0</v>
      </c>
      <c r="DB38" s="60">
        <f>ZESTAWIENIE!DF33</f>
        <v>0</v>
      </c>
      <c r="DC38" s="60">
        <f>ZESTAWIENIE!DG33</f>
        <v>0</v>
      </c>
      <c r="DD38" s="60">
        <f>ZESTAWIENIE!DH33</f>
        <v>0</v>
      </c>
      <c r="DE38" s="60">
        <f>ZESTAWIENIE!DI33</f>
        <v>0</v>
      </c>
      <c r="DF38" s="60">
        <f>ZESTAWIENIE!DJ33</f>
        <v>0</v>
      </c>
      <c r="DG38" s="60">
        <f>ZESTAWIENIE!DK33</f>
        <v>0</v>
      </c>
      <c r="DH38" s="60">
        <f>ZESTAWIENIE!DL33</f>
        <v>0</v>
      </c>
      <c r="DI38" s="60">
        <f>ZESTAWIENIE!DM33</f>
        <v>0</v>
      </c>
      <c r="DJ38" s="60">
        <f>ZESTAWIENIE!DN33</f>
        <v>0</v>
      </c>
      <c r="DK38" s="60">
        <f>ZESTAWIENIE!DO33</f>
        <v>0</v>
      </c>
      <c r="DL38" s="60">
        <f>ZESTAWIENIE!DP33</f>
        <v>0</v>
      </c>
      <c r="DM38" s="60">
        <f>ZESTAWIENIE!DQ33</f>
        <v>0</v>
      </c>
      <c r="DN38" s="60">
        <f>ZESTAWIENIE!DR33</f>
        <v>0</v>
      </c>
      <c r="DO38" s="60">
        <f>ZESTAWIENIE!DS33</f>
        <v>0</v>
      </c>
      <c r="DP38" s="60">
        <f>ZESTAWIENIE!DT33</f>
        <v>0</v>
      </c>
      <c r="DQ38" s="60">
        <f>ZESTAWIENIE!DU33</f>
        <v>0</v>
      </c>
      <c r="DR38" s="60">
        <f>ZESTAWIENIE!DV33</f>
        <v>0</v>
      </c>
      <c r="DS38" s="60">
        <f>ZESTAWIENIE!DW33</f>
        <v>0</v>
      </c>
      <c r="DT38" s="60">
        <f>ZESTAWIENIE!DX33</f>
        <v>0</v>
      </c>
      <c r="DU38" s="60">
        <f>ZESTAWIENIE!DY33</f>
        <v>0</v>
      </c>
      <c r="DV38" s="60">
        <f>ZESTAWIENIE!DZ33</f>
        <v>0</v>
      </c>
      <c r="DW38" s="60">
        <f>ZESTAWIENIE!EA33</f>
        <v>0</v>
      </c>
      <c r="DX38" s="60">
        <f>ZESTAWIENIE!EB33</f>
        <v>0</v>
      </c>
      <c r="DY38" s="60">
        <f>ZESTAWIENIE!EC33</f>
        <v>0</v>
      </c>
      <c r="DZ38" s="60">
        <f>ZESTAWIENIE!ED33</f>
        <v>0</v>
      </c>
      <c r="EA38" s="60">
        <f>ZESTAWIENIE!EE33</f>
        <v>0</v>
      </c>
      <c r="EB38" s="60">
        <f>ZESTAWIENIE!EF33</f>
        <v>0</v>
      </c>
      <c r="EC38" s="60">
        <f>ZESTAWIENIE!EG33</f>
        <v>0</v>
      </c>
      <c r="ED38" s="60">
        <f>ZESTAWIENIE!EH33</f>
        <v>0</v>
      </c>
      <c r="EE38" s="60">
        <f>ZESTAWIENIE!EI33</f>
        <v>0</v>
      </c>
      <c r="EF38" s="60">
        <f>ZESTAWIENIE!EJ33</f>
        <v>0</v>
      </c>
      <c r="EG38" s="60">
        <f>ZESTAWIENIE!EK33</f>
        <v>0</v>
      </c>
      <c r="EH38" s="60">
        <f>ZESTAWIENIE!EL33</f>
        <v>0</v>
      </c>
      <c r="EI38" s="60">
        <f>ZESTAWIENIE!EM33</f>
        <v>0</v>
      </c>
      <c r="EJ38" s="60">
        <f>ZESTAWIENIE!EN33</f>
        <v>0</v>
      </c>
      <c r="EK38" s="60">
        <f>ZESTAWIENIE!EO33</f>
        <v>0</v>
      </c>
      <c r="EL38" s="60">
        <f>ZESTAWIENIE!EP33</f>
        <v>0</v>
      </c>
      <c r="EM38" s="60">
        <f>ZESTAWIENIE!EQ33</f>
        <v>0</v>
      </c>
      <c r="EN38" s="60">
        <f>ZESTAWIENIE!ER33</f>
        <v>0</v>
      </c>
      <c r="EO38" s="60">
        <f>ZESTAWIENIE!ES33</f>
        <v>0</v>
      </c>
      <c r="EP38" s="60">
        <f>ZESTAWIENIE!ET33</f>
        <v>0</v>
      </c>
      <c r="EQ38" s="60">
        <f>ZESTAWIENIE!EU33</f>
        <v>0</v>
      </c>
      <c r="ER38" s="60">
        <f>ZESTAWIENIE!EV33</f>
        <v>0</v>
      </c>
      <c r="ES38" s="60">
        <f>ZESTAWIENIE!EW33</f>
        <v>0</v>
      </c>
      <c r="ET38" s="60">
        <f>ZESTAWIENIE!EX33</f>
        <v>0</v>
      </c>
      <c r="EU38" s="60">
        <f>ZESTAWIENIE!EY33</f>
        <v>0</v>
      </c>
      <c r="EV38" s="60">
        <f>ZESTAWIENIE!EZ33</f>
        <v>0</v>
      </c>
      <c r="EW38" s="60">
        <f>ZESTAWIENIE!FA33</f>
        <v>0</v>
      </c>
      <c r="EX38" s="60">
        <f>ZESTAWIENIE!FB33</f>
        <v>0</v>
      </c>
      <c r="EY38" s="60">
        <f>ZESTAWIENIE!FC33</f>
        <v>0</v>
      </c>
      <c r="EZ38" s="60">
        <f>ZESTAWIENIE!FD33</f>
        <v>0</v>
      </c>
      <c r="FA38" s="60">
        <f>ZESTAWIENIE!FE33</f>
        <v>0</v>
      </c>
      <c r="FB38" s="60">
        <f>ZESTAWIENIE!FF33</f>
        <v>0</v>
      </c>
      <c r="FC38" s="60">
        <f>ZESTAWIENIE!FG33</f>
        <v>0</v>
      </c>
      <c r="FD38" s="60">
        <f>ZESTAWIENIE!FH33</f>
        <v>0</v>
      </c>
      <c r="FE38" s="60">
        <f>ZESTAWIENIE!FI33</f>
        <v>0</v>
      </c>
      <c r="FF38" s="60">
        <f>ZESTAWIENIE!FJ33</f>
        <v>0</v>
      </c>
      <c r="FG38" s="60">
        <f>ZESTAWIENIE!FK33</f>
        <v>0</v>
      </c>
      <c r="FH38" s="60">
        <f>ZESTAWIENIE!FL33</f>
        <v>0</v>
      </c>
      <c r="FI38" s="60">
        <f>ZESTAWIENIE!FM33</f>
        <v>0</v>
      </c>
      <c r="FJ38" s="60">
        <f>ZESTAWIENIE!FN33</f>
        <v>0</v>
      </c>
      <c r="FK38" s="60">
        <f>ZESTAWIENIE!FO33</f>
        <v>0</v>
      </c>
      <c r="FL38" s="60">
        <f>ZESTAWIENIE!FP33</f>
        <v>0</v>
      </c>
      <c r="FM38" s="60">
        <f>ZESTAWIENIE!FQ33</f>
        <v>0</v>
      </c>
      <c r="FN38" s="60">
        <f>ZESTAWIENIE!FR33</f>
        <v>0</v>
      </c>
      <c r="FO38" s="60">
        <f>ZESTAWIENIE!FS33</f>
        <v>0</v>
      </c>
      <c r="FP38" s="60">
        <f>ZESTAWIENIE!FT33</f>
        <v>0</v>
      </c>
      <c r="FQ38" s="60">
        <f>ZESTAWIENIE!FU33</f>
        <v>0</v>
      </c>
      <c r="FR38" s="60">
        <f>ZESTAWIENIE!FV33</f>
        <v>0</v>
      </c>
      <c r="FS38" s="60">
        <f>ZESTAWIENIE!FW33</f>
        <v>0</v>
      </c>
      <c r="FT38" s="60">
        <f>ZESTAWIENIE!FX33</f>
        <v>0</v>
      </c>
      <c r="FU38" s="60">
        <f>ZESTAWIENIE!FY33</f>
        <v>0</v>
      </c>
      <c r="FV38" s="60">
        <f>ZESTAWIENIE!FZ33</f>
        <v>0</v>
      </c>
      <c r="FW38" s="60">
        <f>ZESTAWIENIE!GA33</f>
        <v>0</v>
      </c>
      <c r="FX38" s="60">
        <f>ZESTAWIENIE!GB33</f>
        <v>0</v>
      </c>
      <c r="FY38" s="60">
        <f>ZESTAWIENIE!GC33</f>
        <v>0</v>
      </c>
      <c r="FZ38" s="60">
        <f>ZESTAWIENIE!GD33</f>
        <v>0</v>
      </c>
      <c r="GA38" s="60">
        <f>ZESTAWIENIE!GE33</f>
        <v>0</v>
      </c>
      <c r="GB38" s="60">
        <f>ZESTAWIENIE!GF33</f>
        <v>0</v>
      </c>
      <c r="GC38" s="60">
        <f>ZESTAWIENIE!GG33</f>
        <v>0</v>
      </c>
      <c r="GD38" s="60">
        <f>ZESTAWIENIE!GH33</f>
        <v>0</v>
      </c>
      <c r="GE38" s="60">
        <f>ZESTAWIENIE!GI33</f>
        <v>0</v>
      </c>
      <c r="GF38" s="60">
        <f>ZESTAWIENIE!GJ33</f>
        <v>0</v>
      </c>
      <c r="GG38" s="60">
        <f>ZESTAWIENIE!GK33</f>
        <v>0</v>
      </c>
      <c r="GH38" s="60">
        <f>ZESTAWIENIE!GL33</f>
        <v>0</v>
      </c>
      <c r="GI38" s="60">
        <f>ZESTAWIENIE!GM33</f>
        <v>0</v>
      </c>
      <c r="GJ38" s="60">
        <f>ZESTAWIENIE!GN33</f>
        <v>0</v>
      </c>
      <c r="GK38" s="60">
        <f>ZESTAWIENIE!GO33</f>
        <v>0</v>
      </c>
      <c r="GL38" s="60">
        <f>ZESTAWIENIE!GP33</f>
        <v>0</v>
      </c>
      <c r="GM38" s="60">
        <f>ZESTAWIENIE!GQ33</f>
        <v>0</v>
      </c>
      <c r="GN38" s="60">
        <f>ZESTAWIENIE!GR33</f>
        <v>0</v>
      </c>
      <c r="GO38" s="60">
        <f>ZESTAWIENIE!GS33</f>
        <v>0</v>
      </c>
      <c r="GP38" s="60">
        <f>ZESTAWIENIE!GT33</f>
        <v>0</v>
      </c>
      <c r="GQ38" s="60">
        <f>ZESTAWIENIE!GU33</f>
        <v>0</v>
      </c>
      <c r="GR38" s="60">
        <f>ZESTAWIENIE!GV33</f>
        <v>0</v>
      </c>
      <c r="GS38" s="60">
        <f>ZESTAWIENIE!GW33</f>
        <v>0</v>
      </c>
      <c r="GT38" s="60">
        <f>ZESTAWIENIE!GX33</f>
        <v>0</v>
      </c>
      <c r="GU38" s="60">
        <f>ZESTAWIENIE!GY33</f>
        <v>0</v>
      </c>
      <c r="GV38" s="60">
        <f>ZESTAWIENIE!GZ33</f>
        <v>0</v>
      </c>
      <c r="GW38" s="60">
        <f>ZESTAWIENIE!HA33</f>
        <v>0</v>
      </c>
      <c r="GX38" s="60">
        <f>ZESTAWIENIE!HB33</f>
        <v>0</v>
      </c>
      <c r="GY38" s="60">
        <f>ZESTAWIENIE!HC33</f>
        <v>0</v>
      </c>
      <c r="GZ38" s="60">
        <f>ZESTAWIENIE!HD33</f>
        <v>0</v>
      </c>
      <c r="HA38" s="60">
        <f>ZESTAWIENIE!HE33</f>
        <v>0</v>
      </c>
      <c r="HB38" s="60">
        <f>ZESTAWIENIE!HF33</f>
        <v>0</v>
      </c>
      <c r="HC38" s="60">
        <f>ZESTAWIENIE!HG33</f>
        <v>0</v>
      </c>
      <c r="HD38" s="60">
        <f>ZESTAWIENIE!HH33</f>
        <v>0</v>
      </c>
      <c r="HE38" s="60">
        <f>ZESTAWIENIE!HI33</f>
        <v>0</v>
      </c>
      <c r="HF38" s="60">
        <f>ZESTAWIENIE!HJ33</f>
        <v>0</v>
      </c>
      <c r="HG38" s="60">
        <f>ZESTAWIENIE!HK33</f>
        <v>0</v>
      </c>
      <c r="HH38" s="60">
        <f>ZESTAWIENIE!HL33</f>
        <v>0</v>
      </c>
      <c r="HI38" s="60">
        <f>ZESTAWIENIE!HM33</f>
        <v>0</v>
      </c>
      <c r="HJ38" s="60">
        <f>ZESTAWIENIE!HN33</f>
        <v>0</v>
      </c>
      <c r="HK38" s="60">
        <f>ZESTAWIENIE!HO33</f>
        <v>0</v>
      </c>
      <c r="HL38" s="60">
        <f>ZESTAWIENIE!HP33</f>
        <v>0</v>
      </c>
      <c r="HM38" s="60">
        <f>ZESTAWIENIE!HQ33</f>
        <v>0</v>
      </c>
      <c r="HN38" s="60">
        <f>ZESTAWIENIE!HR33</f>
        <v>0</v>
      </c>
      <c r="HO38" s="60">
        <f>ZESTAWIENIE!HS33</f>
        <v>0</v>
      </c>
      <c r="HP38" s="60">
        <f>ZESTAWIENIE!HT33</f>
        <v>0</v>
      </c>
      <c r="HQ38" s="60">
        <f>ZESTAWIENIE!HU33</f>
        <v>0</v>
      </c>
      <c r="HR38" s="60">
        <f>ZESTAWIENIE!HV33</f>
        <v>0</v>
      </c>
      <c r="HS38" s="60">
        <f>ZESTAWIENIE!HW33</f>
        <v>0</v>
      </c>
      <c r="HT38" s="60">
        <f>ZESTAWIENIE!HX33</f>
        <v>0</v>
      </c>
      <c r="HU38" s="60">
        <f>ZESTAWIENIE!HY33</f>
        <v>0</v>
      </c>
      <c r="HV38" s="60">
        <f>ZESTAWIENIE!HZ33</f>
        <v>0</v>
      </c>
      <c r="HW38" s="60">
        <f>ZESTAWIENIE!IA33</f>
        <v>0</v>
      </c>
      <c r="HX38" s="60">
        <f>ZESTAWIENIE!IB33</f>
        <v>0</v>
      </c>
      <c r="HY38" s="60">
        <f>ZESTAWIENIE!IC33</f>
        <v>0</v>
      </c>
      <c r="HZ38" s="60">
        <f>ZESTAWIENIE!ID33</f>
        <v>0</v>
      </c>
      <c r="IA38" s="60">
        <f>ZESTAWIENIE!IE33</f>
        <v>0</v>
      </c>
      <c r="IB38" s="60">
        <f>ZESTAWIENIE!IF33</f>
        <v>0</v>
      </c>
      <c r="IC38" s="60">
        <f>ZESTAWIENIE!IG33</f>
        <v>0</v>
      </c>
      <c r="ID38" s="60">
        <f>ZESTAWIENIE!IH33</f>
        <v>0</v>
      </c>
      <c r="IE38" s="60">
        <f>ZESTAWIENIE!II33</f>
        <v>0</v>
      </c>
      <c r="IF38" s="60">
        <f>ZESTAWIENIE!IJ33</f>
        <v>0</v>
      </c>
      <c r="IG38" s="60">
        <f>ZESTAWIENIE!IK33</f>
        <v>0</v>
      </c>
      <c r="IH38" s="60">
        <f>ZESTAWIENIE!IL33</f>
        <v>0</v>
      </c>
      <c r="II38" s="60">
        <f>ZESTAWIENIE!IM33</f>
        <v>0</v>
      </c>
      <c r="IJ38" s="60">
        <f>ZESTAWIENIE!IN33</f>
        <v>0</v>
      </c>
      <c r="IK38" s="60">
        <f>ZESTAWIENIE!IO33</f>
        <v>0</v>
      </c>
      <c r="IL38" s="60">
        <f>ZESTAWIENIE!IP33</f>
        <v>0</v>
      </c>
      <c r="IM38" s="60">
        <f>ZESTAWIENIE!IQ33</f>
        <v>0</v>
      </c>
      <c r="IN38" s="60">
        <f>ZESTAWIENIE!IR33</f>
        <v>0</v>
      </c>
      <c r="IO38" s="60">
        <f>ZESTAWIENIE!IS33</f>
        <v>0</v>
      </c>
      <c r="IP38" s="60">
        <f>ZESTAWIENIE!IT33</f>
        <v>0</v>
      </c>
      <c r="IQ38" s="60">
        <f>ZESTAWIENIE!IU33</f>
        <v>0</v>
      </c>
      <c r="IR38" s="60">
        <f>ZESTAWIENIE!IV33</f>
        <v>0</v>
      </c>
      <c r="IS38" s="60" t="e">
        <f>ZESTAWIENIE!#REF!</f>
        <v>#REF!</v>
      </c>
      <c r="IT38" s="60" t="e">
        <f>ZESTAWIENIE!#REF!</f>
        <v>#REF!</v>
      </c>
    </row>
    <row r="39" spans="1:254" ht="12.75" customHeight="1" x14ac:dyDescent="0.2">
      <c r="A39" s="3"/>
      <c r="B39" s="172" t="str">
        <f>ZESTAWIENIE!B34</f>
        <v/>
      </c>
      <c r="C39" s="173"/>
      <c r="D39" s="188">
        <f>ZESTAWIENIE!D34</f>
        <v>0</v>
      </c>
      <c r="E39" s="56"/>
      <c r="F39" s="56"/>
      <c r="G39" s="57"/>
      <c r="H39" s="176">
        <f>ZESTAWIENIE!E34</f>
        <v>0</v>
      </c>
      <c r="I39" s="59">
        <f>ZESTAWIENIE!F34</f>
        <v>0</v>
      </c>
      <c r="J39" s="60">
        <f>ZESTAWIENIE!G34</f>
        <v>0</v>
      </c>
      <c r="K39" s="60">
        <f>ZESTAWIENIE!H34</f>
        <v>0</v>
      </c>
      <c r="L39" s="60">
        <f>ZESTAWIENIE!M34</f>
        <v>0</v>
      </c>
      <c r="M39" s="60">
        <f>ZESTAWIENIE!N34</f>
        <v>0</v>
      </c>
      <c r="N39" s="60">
        <f>ZESTAWIENIE!O34</f>
        <v>0</v>
      </c>
      <c r="O39" s="60">
        <f>ZESTAWIENIE!P34</f>
        <v>0</v>
      </c>
      <c r="P39" s="60">
        <f>ZESTAWIENIE!Q34</f>
        <v>0</v>
      </c>
      <c r="Q39" s="60">
        <f>ZESTAWIENIE!R34</f>
        <v>0</v>
      </c>
      <c r="R39" s="60">
        <f>ZESTAWIENIE!S34</f>
        <v>0</v>
      </c>
      <c r="S39" s="60">
        <f>ZESTAWIENIE!T34</f>
        <v>0</v>
      </c>
      <c r="T39" s="60">
        <f>ZESTAWIENIE!U34</f>
        <v>0</v>
      </c>
      <c r="U39" s="60">
        <f>ZESTAWIENIE!V34</f>
        <v>0</v>
      </c>
      <c r="V39" s="60">
        <f>ZESTAWIENIE!W34</f>
        <v>0</v>
      </c>
      <c r="W39" s="189" t="str">
        <f>ZESTAWIENIE!AA34</f>
        <v/>
      </c>
      <c r="X39" s="60" t="str">
        <f>ZESTAWIENIE!AB34</f>
        <v/>
      </c>
      <c r="Y39" s="60" t="str">
        <f>ZESTAWIENIE!AC34</f>
        <v/>
      </c>
      <c r="Z39" s="60" t="str">
        <f>ZESTAWIENIE!AD34</f>
        <v/>
      </c>
      <c r="AA39" s="60" t="str">
        <f>ZESTAWIENIE!AE34</f>
        <v/>
      </c>
      <c r="AB39" s="60" t="str">
        <f>ZESTAWIENIE!AF34</f>
        <v/>
      </c>
      <c r="AC39" s="60" t="str">
        <f>ZESTAWIENIE!AG34</f>
        <v/>
      </c>
      <c r="AD39" s="60" t="str">
        <f>ZESTAWIENIE!AH34</f>
        <v/>
      </c>
      <c r="AE39" s="60" t="str">
        <f>ZESTAWIENIE!AI34</f>
        <v/>
      </c>
      <c r="AF39" s="60" t="str">
        <f>ZESTAWIENIE!AJ34</f>
        <v/>
      </c>
      <c r="AG39" s="60">
        <f>ZESTAWIENIE!AK34</f>
        <v>0</v>
      </c>
      <c r="AH39" s="60">
        <f>ZESTAWIENIE!AL34</f>
        <v>0</v>
      </c>
      <c r="AI39" s="60">
        <f>ZESTAWIENIE!AM34</f>
        <v>0</v>
      </c>
      <c r="AJ39" s="60">
        <f>ZESTAWIENIE!AN34</f>
        <v>0</v>
      </c>
      <c r="AK39" s="60">
        <f>ZESTAWIENIE!AO34</f>
        <v>0</v>
      </c>
      <c r="AL39" s="60">
        <f>ZESTAWIENIE!AP34</f>
        <v>0</v>
      </c>
      <c r="AM39" s="60">
        <f>ZESTAWIENIE!AQ34</f>
        <v>0</v>
      </c>
      <c r="AN39" s="60">
        <f>ZESTAWIENIE!AR34</f>
        <v>0</v>
      </c>
      <c r="AO39" s="60">
        <f>ZESTAWIENIE!AS34</f>
        <v>0</v>
      </c>
      <c r="AP39" s="60">
        <f>ZESTAWIENIE!AT34</f>
        <v>0</v>
      </c>
      <c r="AQ39" s="60">
        <f>ZESTAWIENIE!AU34</f>
        <v>0</v>
      </c>
      <c r="AR39" s="60">
        <f>ZESTAWIENIE!AV34</f>
        <v>0</v>
      </c>
      <c r="AS39" s="60">
        <f>ZESTAWIENIE!AW34</f>
        <v>0</v>
      </c>
      <c r="AT39" s="60">
        <f>ZESTAWIENIE!AX34</f>
        <v>0</v>
      </c>
      <c r="AU39" s="60">
        <f>ZESTAWIENIE!AY34</f>
        <v>0</v>
      </c>
      <c r="AV39" s="60">
        <f>ZESTAWIENIE!AZ34</f>
        <v>0</v>
      </c>
      <c r="AW39" s="60">
        <f>ZESTAWIENIE!BA34</f>
        <v>0</v>
      </c>
      <c r="AX39" s="60">
        <f>ZESTAWIENIE!BB34</f>
        <v>0</v>
      </c>
      <c r="AY39" s="60">
        <f>ZESTAWIENIE!BC34</f>
        <v>0</v>
      </c>
      <c r="AZ39" s="60">
        <f>ZESTAWIENIE!BD34</f>
        <v>0</v>
      </c>
      <c r="BA39" s="60">
        <f>ZESTAWIENIE!BE34</f>
        <v>0</v>
      </c>
      <c r="BB39" s="60">
        <f>ZESTAWIENIE!BF34</f>
        <v>0</v>
      </c>
      <c r="BC39" s="60">
        <f>ZESTAWIENIE!BG34</f>
        <v>0</v>
      </c>
      <c r="BD39" s="60">
        <f>ZESTAWIENIE!BH34</f>
        <v>0</v>
      </c>
      <c r="BE39" s="60">
        <f>ZESTAWIENIE!BI34</f>
        <v>0</v>
      </c>
      <c r="BF39" s="60">
        <f>ZESTAWIENIE!BJ34</f>
        <v>0</v>
      </c>
      <c r="BG39" s="60">
        <f>ZESTAWIENIE!BK34</f>
        <v>0</v>
      </c>
      <c r="BH39" s="60">
        <f>ZESTAWIENIE!BL34</f>
        <v>0</v>
      </c>
      <c r="BI39" s="60">
        <f>ZESTAWIENIE!BM34</f>
        <v>0</v>
      </c>
      <c r="BJ39" s="60">
        <f>ZESTAWIENIE!BN34</f>
        <v>0</v>
      </c>
      <c r="BK39" s="60">
        <f>ZESTAWIENIE!BO34</f>
        <v>0</v>
      </c>
      <c r="BL39" s="60">
        <f>ZESTAWIENIE!BP34</f>
        <v>0</v>
      </c>
      <c r="BM39" s="60">
        <f>ZESTAWIENIE!BQ34</f>
        <v>0</v>
      </c>
      <c r="BN39" s="60">
        <f>ZESTAWIENIE!BR34</f>
        <v>0</v>
      </c>
      <c r="BO39" s="60">
        <f>ZESTAWIENIE!BS34</f>
        <v>0</v>
      </c>
      <c r="BP39" s="60">
        <f>ZESTAWIENIE!BT34</f>
        <v>0</v>
      </c>
      <c r="BQ39" s="60">
        <f>ZESTAWIENIE!BU34</f>
        <v>0</v>
      </c>
      <c r="BR39" s="60">
        <f>ZESTAWIENIE!BV34</f>
        <v>0</v>
      </c>
      <c r="BS39" s="60">
        <f>ZESTAWIENIE!BW34</f>
        <v>0</v>
      </c>
      <c r="BT39" s="60">
        <f>ZESTAWIENIE!BX34</f>
        <v>0</v>
      </c>
      <c r="BU39" s="60">
        <f>ZESTAWIENIE!BY34</f>
        <v>0</v>
      </c>
      <c r="BV39" s="60">
        <f>ZESTAWIENIE!BZ34</f>
        <v>0</v>
      </c>
      <c r="BW39" s="60">
        <f>ZESTAWIENIE!CA34</f>
        <v>0</v>
      </c>
      <c r="BX39" s="60">
        <f>ZESTAWIENIE!CB34</f>
        <v>0</v>
      </c>
      <c r="BY39" s="60">
        <f>ZESTAWIENIE!CC34</f>
        <v>0</v>
      </c>
      <c r="BZ39" s="60">
        <f>ZESTAWIENIE!CD34</f>
        <v>0</v>
      </c>
      <c r="CA39" s="60">
        <f>ZESTAWIENIE!CE34</f>
        <v>0</v>
      </c>
      <c r="CB39" s="60">
        <f>ZESTAWIENIE!CF34</f>
        <v>0</v>
      </c>
      <c r="CC39" s="60">
        <f>ZESTAWIENIE!CG34</f>
        <v>0</v>
      </c>
      <c r="CD39" s="60">
        <f>ZESTAWIENIE!CH34</f>
        <v>0</v>
      </c>
      <c r="CE39" s="60">
        <f>ZESTAWIENIE!CI34</f>
        <v>0</v>
      </c>
      <c r="CF39" s="60">
        <f>ZESTAWIENIE!CJ34</f>
        <v>0</v>
      </c>
      <c r="CG39" s="60">
        <f>ZESTAWIENIE!CK34</f>
        <v>0</v>
      </c>
      <c r="CH39" s="60">
        <f>ZESTAWIENIE!CL34</f>
        <v>0</v>
      </c>
      <c r="CI39" s="60">
        <f>ZESTAWIENIE!CM34</f>
        <v>0</v>
      </c>
      <c r="CJ39" s="60">
        <f>ZESTAWIENIE!CN34</f>
        <v>0</v>
      </c>
      <c r="CK39" s="60">
        <f>ZESTAWIENIE!CO34</f>
        <v>0</v>
      </c>
      <c r="CL39" s="60">
        <f>ZESTAWIENIE!CP34</f>
        <v>0</v>
      </c>
      <c r="CM39" s="60">
        <f>ZESTAWIENIE!CQ34</f>
        <v>0</v>
      </c>
      <c r="CN39" s="60">
        <f>ZESTAWIENIE!CR34</f>
        <v>0</v>
      </c>
      <c r="CO39" s="60">
        <f>ZESTAWIENIE!CS34</f>
        <v>0</v>
      </c>
      <c r="CP39" s="60">
        <f>ZESTAWIENIE!CT34</f>
        <v>0</v>
      </c>
      <c r="CQ39" s="60">
        <f>ZESTAWIENIE!CU34</f>
        <v>0</v>
      </c>
      <c r="CR39" s="60">
        <f>ZESTAWIENIE!CV34</f>
        <v>0</v>
      </c>
      <c r="CS39" s="60">
        <f>ZESTAWIENIE!CW34</f>
        <v>0</v>
      </c>
      <c r="CT39" s="60">
        <f>ZESTAWIENIE!CX34</f>
        <v>0</v>
      </c>
      <c r="CU39" s="60">
        <f>ZESTAWIENIE!CY34</f>
        <v>0</v>
      </c>
      <c r="CV39" s="60">
        <f>ZESTAWIENIE!CZ34</f>
        <v>0</v>
      </c>
      <c r="CW39" s="60">
        <f>ZESTAWIENIE!DA34</f>
        <v>0</v>
      </c>
      <c r="CX39" s="60">
        <f>ZESTAWIENIE!DB34</f>
        <v>0</v>
      </c>
      <c r="CY39" s="60">
        <f>ZESTAWIENIE!DC34</f>
        <v>0</v>
      </c>
      <c r="CZ39" s="60">
        <f>ZESTAWIENIE!DD34</f>
        <v>0</v>
      </c>
      <c r="DA39" s="60">
        <f>ZESTAWIENIE!DE34</f>
        <v>0</v>
      </c>
      <c r="DB39" s="60">
        <f>ZESTAWIENIE!DF34</f>
        <v>0</v>
      </c>
      <c r="DC39" s="60">
        <f>ZESTAWIENIE!DG34</f>
        <v>0</v>
      </c>
      <c r="DD39" s="60">
        <f>ZESTAWIENIE!DH34</f>
        <v>0</v>
      </c>
      <c r="DE39" s="60">
        <f>ZESTAWIENIE!DI34</f>
        <v>0</v>
      </c>
      <c r="DF39" s="60">
        <f>ZESTAWIENIE!DJ34</f>
        <v>0</v>
      </c>
      <c r="DG39" s="60">
        <f>ZESTAWIENIE!DK34</f>
        <v>0</v>
      </c>
      <c r="DH39" s="60">
        <f>ZESTAWIENIE!DL34</f>
        <v>0</v>
      </c>
      <c r="DI39" s="60">
        <f>ZESTAWIENIE!DM34</f>
        <v>0</v>
      </c>
      <c r="DJ39" s="60">
        <f>ZESTAWIENIE!DN34</f>
        <v>0</v>
      </c>
      <c r="DK39" s="60">
        <f>ZESTAWIENIE!DO34</f>
        <v>0</v>
      </c>
      <c r="DL39" s="60">
        <f>ZESTAWIENIE!DP34</f>
        <v>0</v>
      </c>
      <c r="DM39" s="60">
        <f>ZESTAWIENIE!DQ34</f>
        <v>0</v>
      </c>
      <c r="DN39" s="60">
        <f>ZESTAWIENIE!DR34</f>
        <v>0</v>
      </c>
      <c r="DO39" s="60">
        <f>ZESTAWIENIE!DS34</f>
        <v>0</v>
      </c>
      <c r="DP39" s="60">
        <f>ZESTAWIENIE!DT34</f>
        <v>0</v>
      </c>
      <c r="DQ39" s="60">
        <f>ZESTAWIENIE!DU34</f>
        <v>0</v>
      </c>
      <c r="DR39" s="60">
        <f>ZESTAWIENIE!DV34</f>
        <v>0</v>
      </c>
      <c r="DS39" s="60">
        <f>ZESTAWIENIE!DW34</f>
        <v>0</v>
      </c>
      <c r="DT39" s="60">
        <f>ZESTAWIENIE!DX34</f>
        <v>0</v>
      </c>
      <c r="DU39" s="60">
        <f>ZESTAWIENIE!DY34</f>
        <v>0</v>
      </c>
      <c r="DV39" s="60">
        <f>ZESTAWIENIE!DZ34</f>
        <v>0</v>
      </c>
      <c r="DW39" s="60">
        <f>ZESTAWIENIE!EA34</f>
        <v>0</v>
      </c>
      <c r="DX39" s="60">
        <f>ZESTAWIENIE!EB34</f>
        <v>0</v>
      </c>
      <c r="DY39" s="60">
        <f>ZESTAWIENIE!EC34</f>
        <v>0</v>
      </c>
      <c r="DZ39" s="60">
        <f>ZESTAWIENIE!ED34</f>
        <v>0</v>
      </c>
      <c r="EA39" s="60">
        <f>ZESTAWIENIE!EE34</f>
        <v>0</v>
      </c>
      <c r="EB39" s="60">
        <f>ZESTAWIENIE!EF34</f>
        <v>0</v>
      </c>
      <c r="EC39" s="60">
        <f>ZESTAWIENIE!EG34</f>
        <v>0</v>
      </c>
      <c r="ED39" s="60">
        <f>ZESTAWIENIE!EH34</f>
        <v>0</v>
      </c>
      <c r="EE39" s="60">
        <f>ZESTAWIENIE!EI34</f>
        <v>0</v>
      </c>
      <c r="EF39" s="60">
        <f>ZESTAWIENIE!EJ34</f>
        <v>0</v>
      </c>
      <c r="EG39" s="60">
        <f>ZESTAWIENIE!EK34</f>
        <v>0</v>
      </c>
      <c r="EH39" s="60">
        <f>ZESTAWIENIE!EL34</f>
        <v>0</v>
      </c>
      <c r="EI39" s="60">
        <f>ZESTAWIENIE!EM34</f>
        <v>0</v>
      </c>
      <c r="EJ39" s="60">
        <f>ZESTAWIENIE!EN34</f>
        <v>0</v>
      </c>
      <c r="EK39" s="60">
        <f>ZESTAWIENIE!EO34</f>
        <v>0</v>
      </c>
      <c r="EL39" s="60">
        <f>ZESTAWIENIE!EP34</f>
        <v>0</v>
      </c>
      <c r="EM39" s="60">
        <f>ZESTAWIENIE!EQ34</f>
        <v>0</v>
      </c>
      <c r="EN39" s="60">
        <f>ZESTAWIENIE!ER34</f>
        <v>0</v>
      </c>
      <c r="EO39" s="60">
        <f>ZESTAWIENIE!ES34</f>
        <v>0</v>
      </c>
      <c r="EP39" s="60">
        <f>ZESTAWIENIE!ET34</f>
        <v>0</v>
      </c>
      <c r="EQ39" s="60">
        <f>ZESTAWIENIE!EU34</f>
        <v>0</v>
      </c>
      <c r="ER39" s="60">
        <f>ZESTAWIENIE!EV34</f>
        <v>0</v>
      </c>
      <c r="ES39" s="60">
        <f>ZESTAWIENIE!EW34</f>
        <v>0</v>
      </c>
      <c r="ET39" s="60">
        <f>ZESTAWIENIE!EX34</f>
        <v>0</v>
      </c>
      <c r="EU39" s="60">
        <f>ZESTAWIENIE!EY34</f>
        <v>0</v>
      </c>
      <c r="EV39" s="60">
        <f>ZESTAWIENIE!EZ34</f>
        <v>0</v>
      </c>
      <c r="EW39" s="60">
        <f>ZESTAWIENIE!FA34</f>
        <v>0</v>
      </c>
      <c r="EX39" s="60">
        <f>ZESTAWIENIE!FB34</f>
        <v>0</v>
      </c>
      <c r="EY39" s="60">
        <f>ZESTAWIENIE!FC34</f>
        <v>0</v>
      </c>
      <c r="EZ39" s="60">
        <f>ZESTAWIENIE!FD34</f>
        <v>0</v>
      </c>
      <c r="FA39" s="60">
        <f>ZESTAWIENIE!FE34</f>
        <v>0</v>
      </c>
      <c r="FB39" s="60">
        <f>ZESTAWIENIE!FF34</f>
        <v>0</v>
      </c>
      <c r="FC39" s="60">
        <f>ZESTAWIENIE!FG34</f>
        <v>0</v>
      </c>
      <c r="FD39" s="60">
        <f>ZESTAWIENIE!FH34</f>
        <v>0</v>
      </c>
      <c r="FE39" s="60">
        <f>ZESTAWIENIE!FI34</f>
        <v>0</v>
      </c>
      <c r="FF39" s="60">
        <f>ZESTAWIENIE!FJ34</f>
        <v>0</v>
      </c>
      <c r="FG39" s="60">
        <f>ZESTAWIENIE!FK34</f>
        <v>0</v>
      </c>
      <c r="FH39" s="60">
        <f>ZESTAWIENIE!FL34</f>
        <v>0</v>
      </c>
      <c r="FI39" s="60">
        <f>ZESTAWIENIE!FM34</f>
        <v>0</v>
      </c>
      <c r="FJ39" s="60">
        <f>ZESTAWIENIE!FN34</f>
        <v>0</v>
      </c>
      <c r="FK39" s="60">
        <f>ZESTAWIENIE!FO34</f>
        <v>0</v>
      </c>
      <c r="FL39" s="60">
        <f>ZESTAWIENIE!FP34</f>
        <v>0</v>
      </c>
      <c r="FM39" s="60">
        <f>ZESTAWIENIE!FQ34</f>
        <v>0</v>
      </c>
      <c r="FN39" s="60">
        <f>ZESTAWIENIE!FR34</f>
        <v>0</v>
      </c>
      <c r="FO39" s="60">
        <f>ZESTAWIENIE!FS34</f>
        <v>0</v>
      </c>
      <c r="FP39" s="60">
        <f>ZESTAWIENIE!FT34</f>
        <v>0</v>
      </c>
      <c r="FQ39" s="60">
        <f>ZESTAWIENIE!FU34</f>
        <v>0</v>
      </c>
      <c r="FR39" s="60">
        <f>ZESTAWIENIE!FV34</f>
        <v>0</v>
      </c>
      <c r="FS39" s="60">
        <f>ZESTAWIENIE!FW34</f>
        <v>0</v>
      </c>
      <c r="FT39" s="60">
        <f>ZESTAWIENIE!FX34</f>
        <v>0</v>
      </c>
      <c r="FU39" s="60">
        <f>ZESTAWIENIE!FY34</f>
        <v>0</v>
      </c>
      <c r="FV39" s="60">
        <f>ZESTAWIENIE!FZ34</f>
        <v>0</v>
      </c>
      <c r="FW39" s="60">
        <f>ZESTAWIENIE!GA34</f>
        <v>0</v>
      </c>
      <c r="FX39" s="60">
        <f>ZESTAWIENIE!GB34</f>
        <v>0</v>
      </c>
      <c r="FY39" s="60">
        <f>ZESTAWIENIE!GC34</f>
        <v>0</v>
      </c>
      <c r="FZ39" s="60">
        <f>ZESTAWIENIE!GD34</f>
        <v>0</v>
      </c>
      <c r="GA39" s="60">
        <f>ZESTAWIENIE!GE34</f>
        <v>0</v>
      </c>
      <c r="GB39" s="60">
        <f>ZESTAWIENIE!GF34</f>
        <v>0</v>
      </c>
      <c r="GC39" s="60">
        <f>ZESTAWIENIE!GG34</f>
        <v>0</v>
      </c>
      <c r="GD39" s="60">
        <f>ZESTAWIENIE!GH34</f>
        <v>0</v>
      </c>
      <c r="GE39" s="60">
        <f>ZESTAWIENIE!GI34</f>
        <v>0</v>
      </c>
      <c r="GF39" s="60">
        <f>ZESTAWIENIE!GJ34</f>
        <v>0</v>
      </c>
      <c r="GG39" s="60">
        <f>ZESTAWIENIE!GK34</f>
        <v>0</v>
      </c>
      <c r="GH39" s="60">
        <f>ZESTAWIENIE!GL34</f>
        <v>0</v>
      </c>
      <c r="GI39" s="60">
        <f>ZESTAWIENIE!GM34</f>
        <v>0</v>
      </c>
      <c r="GJ39" s="60">
        <f>ZESTAWIENIE!GN34</f>
        <v>0</v>
      </c>
      <c r="GK39" s="60">
        <f>ZESTAWIENIE!GO34</f>
        <v>0</v>
      </c>
      <c r="GL39" s="60">
        <f>ZESTAWIENIE!GP34</f>
        <v>0</v>
      </c>
      <c r="GM39" s="60">
        <f>ZESTAWIENIE!GQ34</f>
        <v>0</v>
      </c>
      <c r="GN39" s="60">
        <f>ZESTAWIENIE!GR34</f>
        <v>0</v>
      </c>
      <c r="GO39" s="60">
        <f>ZESTAWIENIE!GS34</f>
        <v>0</v>
      </c>
      <c r="GP39" s="60">
        <f>ZESTAWIENIE!GT34</f>
        <v>0</v>
      </c>
      <c r="GQ39" s="60">
        <f>ZESTAWIENIE!GU34</f>
        <v>0</v>
      </c>
      <c r="GR39" s="60">
        <f>ZESTAWIENIE!GV34</f>
        <v>0</v>
      </c>
      <c r="GS39" s="60">
        <f>ZESTAWIENIE!GW34</f>
        <v>0</v>
      </c>
      <c r="GT39" s="60">
        <f>ZESTAWIENIE!GX34</f>
        <v>0</v>
      </c>
      <c r="GU39" s="60">
        <f>ZESTAWIENIE!GY34</f>
        <v>0</v>
      </c>
      <c r="GV39" s="60">
        <f>ZESTAWIENIE!GZ34</f>
        <v>0</v>
      </c>
      <c r="GW39" s="60">
        <f>ZESTAWIENIE!HA34</f>
        <v>0</v>
      </c>
      <c r="GX39" s="60">
        <f>ZESTAWIENIE!HB34</f>
        <v>0</v>
      </c>
      <c r="GY39" s="60">
        <f>ZESTAWIENIE!HC34</f>
        <v>0</v>
      </c>
      <c r="GZ39" s="60">
        <f>ZESTAWIENIE!HD34</f>
        <v>0</v>
      </c>
      <c r="HA39" s="60">
        <f>ZESTAWIENIE!HE34</f>
        <v>0</v>
      </c>
      <c r="HB39" s="60">
        <f>ZESTAWIENIE!HF34</f>
        <v>0</v>
      </c>
      <c r="HC39" s="60">
        <f>ZESTAWIENIE!HG34</f>
        <v>0</v>
      </c>
      <c r="HD39" s="60">
        <f>ZESTAWIENIE!HH34</f>
        <v>0</v>
      </c>
      <c r="HE39" s="60">
        <f>ZESTAWIENIE!HI34</f>
        <v>0</v>
      </c>
      <c r="HF39" s="60">
        <f>ZESTAWIENIE!HJ34</f>
        <v>0</v>
      </c>
      <c r="HG39" s="60">
        <f>ZESTAWIENIE!HK34</f>
        <v>0</v>
      </c>
      <c r="HH39" s="60">
        <f>ZESTAWIENIE!HL34</f>
        <v>0</v>
      </c>
      <c r="HI39" s="60">
        <f>ZESTAWIENIE!HM34</f>
        <v>0</v>
      </c>
      <c r="HJ39" s="60">
        <f>ZESTAWIENIE!HN34</f>
        <v>0</v>
      </c>
      <c r="HK39" s="60">
        <f>ZESTAWIENIE!HO34</f>
        <v>0</v>
      </c>
      <c r="HL39" s="60">
        <f>ZESTAWIENIE!HP34</f>
        <v>0</v>
      </c>
      <c r="HM39" s="60">
        <f>ZESTAWIENIE!HQ34</f>
        <v>0</v>
      </c>
      <c r="HN39" s="60">
        <f>ZESTAWIENIE!HR34</f>
        <v>0</v>
      </c>
      <c r="HO39" s="60">
        <f>ZESTAWIENIE!HS34</f>
        <v>0</v>
      </c>
      <c r="HP39" s="60">
        <f>ZESTAWIENIE!HT34</f>
        <v>0</v>
      </c>
      <c r="HQ39" s="60">
        <f>ZESTAWIENIE!HU34</f>
        <v>0</v>
      </c>
      <c r="HR39" s="60">
        <f>ZESTAWIENIE!HV34</f>
        <v>0</v>
      </c>
      <c r="HS39" s="60">
        <f>ZESTAWIENIE!HW34</f>
        <v>0</v>
      </c>
      <c r="HT39" s="60">
        <f>ZESTAWIENIE!HX34</f>
        <v>0</v>
      </c>
      <c r="HU39" s="60">
        <f>ZESTAWIENIE!HY34</f>
        <v>0</v>
      </c>
      <c r="HV39" s="60">
        <f>ZESTAWIENIE!HZ34</f>
        <v>0</v>
      </c>
      <c r="HW39" s="60">
        <f>ZESTAWIENIE!IA34</f>
        <v>0</v>
      </c>
      <c r="HX39" s="60">
        <f>ZESTAWIENIE!IB34</f>
        <v>0</v>
      </c>
      <c r="HY39" s="60">
        <f>ZESTAWIENIE!IC34</f>
        <v>0</v>
      </c>
      <c r="HZ39" s="60">
        <f>ZESTAWIENIE!ID34</f>
        <v>0</v>
      </c>
      <c r="IA39" s="60">
        <f>ZESTAWIENIE!IE34</f>
        <v>0</v>
      </c>
      <c r="IB39" s="60">
        <f>ZESTAWIENIE!IF34</f>
        <v>0</v>
      </c>
      <c r="IC39" s="60">
        <f>ZESTAWIENIE!IG34</f>
        <v>0</v>
      </c>
      <c r="ID39" s="60">
        <f>ZESTAWIENIE!IH34</f>
        <v>0</v>
      </c>
      <c r="IE39" s="60">
        <f>ZESTAWIENIE!II34</f>
        <v>0</v>
      </c>
      <c r="IF39" s="60">
        <f>ZESTAWIENIE!IJ34</f>
        <v>0</v>
      </c>
      <c r="IG39" s="60">
        <f>ZESTAWIENIE!IK34</f>
        <v>0</v>
      </c>
      <c r="IH39" s="60">
        <f>ZESTAWIENIE!IL34</f>
        <v>0</v>
      </c>
      <c r="II39" s="60">
        <f>ZESTAWIENIE!IM34</f>
        <v>0</v>
      </c>
      <c r="IJ39" s="60">
        <f>ZESTAWIENIE!IN34</f>
        <v>0</v>
      </c>
      <c r="IK39" s="60">
        <f>ZESTAWIENIE!IO34</f>
        <v>0</v>
      </c>
      <c r="IL39" s="60">
        <f>ZESTAWIENIE!IP34</f>
        <v>0</v>
      </c>
      <c r="IM39" s="60">
        <f>ZESTAWIENIE!IQ34</f>
        <v>0</v>
      </c>
      <c r="IN39" s="60">
        <f>ZESTAWIENIE!IR34</f>
        <v>0</v>
      </c>
      <c r="IO39" s="60">
        <f>ZESTAWIENIE!IS34</f>
        <v>0</v>
      </c>
      <c r="IP39" s="60">
        <f>ZESTAWIENIE!IT34</f>
        <v>0</v>
      </c>
      <c r="IQ39" s="60">
        <f>ZESTAWIENIE!IU34</f>
        <v>0</v>
      </c>
      <c r="IR39" s="60">
        <f>ZESTAWIENIE!IV34</f>
        <v>0</v>
      </c>
      <c r="IS39" s="60" t="e">
        <f>ZESTAWIENIE!#REF!</f>
        <v>#REF!</v>
      </c>
      <c r="IT39" s="60" t="e">
        <f>ZESTAWIENIE!#REF!</f>
        <v>#REF!</v>
      </c>
    </row>
    <row r="40" spans="1:254" ht="12.75" customHeight="1" x14ac:dyDescent="0.2">
      <c r="A40" s="3"/>
      <c r="B40" s="172" t="str">
        <f>ZESTAWIENIE!B35</f>
        <v/>
      </c>
      <c r="C40" s="173"/>
      <c r="D40" s="188">
        <f>ZESTAWIENIE!D35</f>
        <v>0</v>
      </c>
      <c r="E40" s="56"/>
      <c r="F40" s="56"/>
      <c r="G40" s="57"/>
      <c r="H40" s="176">
        <f>ZESTAWIENIE!E35</f>
        <v>0</v>
      </c>
      <c r="I40" s="59">
        <f>ZESTAWIENIE!F35</f>
        <v>0</v>
      </c>
      <c r="J40" s="60">
        <f>ZESTAWIENIE!G35</f>
        <v>0</v>
      </c>
      <c r="K40" s="60">
        <f>ZESTAWIENIE!H35</f>
        <v>0</v>
      </c>
      <c r="L40" s="60">
        <f>ZESTAWIENIE!M35</f>
        <v>0</v>
      </c>
      <c r="M40" s="60">
        <f>ZESTAWIENIE!N35</f>
        <v>0</v>
      </c>
      <c r="N40" s="60">
        <f>ZESTAWIENIE!O35</f>
        <v>0</v>
      </c>
      <c r="O40" s="60">
        <f>ZESTAWIENIE!P35</f>
        <v>0</v>
      </c>
      <c r="P40" s="60">
        <f>ZESTAWIENIE!Q35</f>
        <v>0</v>
      </c>
      <c r="Q40" s="60">
        <f>ZESTAWIENIE!R35</f>
        <v>0</v>
      </c>
      <c r="R40" s="60">
        <f>ZESTAWIENIE!S35</f>
        <v>0</v>
      </c>
      <c r="S40" s="60">
        <f>ZESTAWIENIE!T35</f>
        <v>0</v>
      </c>
      <c r="T40" s="60">
        <f>ZESTAWIENIE!U35</f>
        <v>0</v>
      </c>
      <c r="U40" s="60">
        <f>ZESTAWIENIE!V35</f>
        <v>0</v>
      </c>
      <c r="V40" s="60">
        <f>ZESTAWIENIE!W35</f>
        <v>0</v>
      </c>
      <c r="W40" s="189" t="str">
        <f>ZESTAWIENIE!AA35</f>
        <v/>
      </c>
      <c r="X40" s="60" t="str">
        <f>ZESTAWIENIE!AB35</f>
        <v/>
      </c>
      <c r="Y40" s="60" t="str">
        <f>ZESTAWIENIE!AC35</f>
        <v/>
      </c>
      <c r="Z40" s="60" t="str">
        <f>ZESTAWIENIE!AD35</f>
        <v/>
      </c>
      <c r="AA40" s="60" t="str">
        <f>ZESTAWIENIE!AE35</f>
        <v/>
      </c>
      <c r="AB40" s="60" t="str">
        <f>ZESTAWIENIE!AF35</f>
        <v/>
      </c>
      <c r="AC40" s="60" t="str">
        <f>ZESTAWIENIE!AG35</f>
        <v/>
      </c>
      <c r="AD40" s="60" t="str">
        <f>ZESTAWIENIE!AH35</f>
        <v/>
      </c>
      <c r="AE40" s="60" t="str">
        <f>ZESTAWIENIE!AI35</f>
        <v/>
      </c>
      <c r="AF40" s="60" t="str">
        <f>ZESTAWIENIE!AJ35</f>
        <v/>
      </c>
      <c r="AG40" s="60">
        <f>ZESTAWIENIE!AK35</f>
        <v>0</v>
      </c>
      <c r="AH40" s="60">
        <f>ZESTAWIENIE!AL35</f>
        <v>0</v>
      </c>
      <c r="AI40" s="60">
        <f>ZESTAWIENIE!AM35</f>
        <v>0</v>
      </c>
      <c r="AJ40" s="60">
        <f>ZESTAWIENIE!AN35</f>
        <v>0</v>
      </c>
      <c r="AK40" s="60">
        <f>ZESTAWIENIE!AO35</f>
        <v>0</v>
      </c>
      <c r="AL40" s="60">
        <f>ZESTAWIENIE!AP35</f>
        <v>0</v>
      </c>
      <c r="AM40" s="60">
        <f>ZESTAWIENIE!AQ35</f>
        <v>0</v>
      </c>
      <c r="AN40" s="60">
        <f>ZESTAWIENIE!AR35</f>
        <v>0</v>
      </c>
      <c r="AO40" s="60">
        <f>ZESTAWIENIE!AS35</f>
        <v>0</v>
      </c>
      <c r="AP40" s="60">
        <f>ZESTAWIENIE!AT35</f>
        <v>0</v>
      </c>
      <c r="AQ40" s="60">
        <f>ZESTAWIENIE!AU35</f>
        <v>0</v>
      </c>
      <c r="AR40" s="60">
        <f>ZESTAWIENIE!AV35</f>
        <v>0</v>
      </c>
      <c r="AS40" s="60">
        <f>ZESTAWIENIE!AW35</f>
        <v>0</v>
      </c>
      <c r="AT40" s="60">
        <f>ZESTAWIENIE!AX35</f>
        <v>0</v>
      </c>
      <c r="AU40" s="60">
        <f>ZESTAWIENIE!AY35</f>
        <v>0</v>
      </c>
      <c r="AV40" s="60">
        <f>ZESTAWIENIE!AZ35</f>
        <v>0</v>
      </c>
      <c r="AW40" s="60">
        <f>ZESTAWIENIE!BA35</f>
        <v>0</v>
      </c>
      <c r="AX40" s="60">
        <f>ZESTAWIENIE!BB35</f>
        <v>0</v>
      </c>
      <c r="AY40" s="60">
        <f>ZESTAWIENIE!BC35</f>
        <v>0</v>
      </c>
      <c r="AZ40" s="60">
        <f>ZESTAWIENIE!BD35</f>
        <v>0</v>
      </c>
      <c r="BA40" s="60">
        <f>ZESTAWIENIE!BE35</f>
        <v>0</v>
      </c>
      <c r="BB40" s="60">
        <f>ZESTAWIENIE!BF35</f>
        <v>0</v>
      </c>
      <c r="BC40" s="60">
        <f>ZESTAWIENIE!BG35</f>
        <v>0</v>
      </c>
      <c r="BD40" s="60">
        <f>ZESTAWIENIE!BH35</f>
        <v>0</v>
      </c>
      <c r="BE40" s="60">
        <f>ZESTAWIENIE!BI35</f>
        <v>0</v>
      </c>
      <c r="BF40" s="60">
        <f>ZESTAWIENIE!BJ35</f>
        <v>0</v>
      </c>
      <c r="BG40" s="60">
        <f>ZESTAWIENIE!BK35</f>
        <v>0</v>
      </c>
      <c r="BH40" s="60">
        <f>ZESTAWIENIE!BL35</f>
        <v>0</v>
      </c>
      <c r="BI40" s="60">
        <f>ZESTAWIENIE!BM35</f>
        <v>0</v>
      </c>
      <c r="BJ40" s="60">
        <f>ZESTAWIENIE!BN35</f>
        <v>0</v>
      </c>
      <c r="BK40" s="60">
        <f>ZESTAWIENIE!BO35</f>
        <v>0</v>
      </c>
      <c r="BL40" s="60">
        <f>ZESTAWIENIE!BP35</f>
        <v>0</v>
      </c>
      <c r="BM40" s="60">
        <f>ZESTAWIENIE!BQ35</f>
        <v>0</v>
      </c>
      <c r="BN40" s="60">
        <f>ZESTAWIENIE!BR35</f>
        <v>0</v>
      </c>
      <c r="BO40" s="60">
        <f>ZESTAWIENIE!BS35</f>
        <v>0</v>
      </c>
      <c r="BP40" s="60">
        <f>ZESTAWIENIE!BT35</f>
        <v>0</v>
      </c>
      <c r="BQ40" s="60">
        <f>ZESTAWIENIE!BU35</f>
        <v>0</v>
      </c>
      <c r="BR40" s="60">
        <f>ZESTAWIENIE!BV35</f>
        <v>0</v>
      </c>
      <c r="BS40" s="60">
        <f>ZESTAWIENIE!BW35</f>
        <v>0</v>
      </c>
      <c r="BT40" s="60">
        <f>ZESTAWIENIE!BX35</f>
        <v>0</v>
      </c>
      <c r="BU40" s="60">
        <f>ZESTAWIENIE!BY35</f>
        <v>0</v>
      </c>
      <c r="BV40" s="60">
        <f>ZESTAWIENIE!BZ35</f>
        <v>0</v>
      </c>
      <c r="BW40" s="60">
        <f>ZESTAWIENIE!CA35</f>
        <v>0</v>
      </c>
      <c r="BX40" s="60">
        <f>ZESTAWIENIE!CB35</f>
        <v>0</v>
      </c>
      <c r="BY40" s="60">
        <f>ZESTAWIENIE!CC35</f>
        <v>0</v>
      </c>
      <c r="BZ40" s="60">
        <f>ZESTAWIENIE!CD35</f>
        <v>0</v>
      </c>
      <c r="CA40" s="60">
        <f>ZESTAWIENIE!CE35</f>
        <v>0</v>
      </c>
      <c r="CB40" s="60">
        <f>ZESTAWIENIE!CF35</f>
        <v>0</v>
      </c>
      <c r="CC40" s="60">
        <f>ZESTAWIENIE!CG35</f>
        <v>0</v>
      </c>
      <c r="CD40" s="60">
        <f>ZESTAWIENIE!CH35</f>
        <v>0</v>
      </c>
      <c r="CE40" s="60">
        <f>ZESTAWIENIE!CI35</f>
        <v>0</v>
      </c>
      <c r="CF40" s="60">
        <f>ZESTAWIENIE!CJ35</f>
        <v>0</v>
      </c>
      <c r="CG40" s="60">
        <f>ZESTAWIENIE!CK35</f>
        <v>0</v>
      </c>
      <c r="CH40" s="60">
        <f>ZESTAWIENIE!CL35</f>
        <v>0</v>
      </c>
      <c r="CI40" s="60">
        <f>ZESTAWIENIE!CM35</f>
        <v>0</v>
      </c>
      <c r="CJ40" s="60">
        <f>ZESTAWIENIE!CN35</f>
        <v>0</v>
      </c>
      <c r="CK40" s="60">
        <f>ZESTAWIENIE!CO35</f>
        <v>0</v>
      </c>
      <c r="CL40" s="60">
        <f>ZESTAWIENIE!CP35</f>
        <v>0</v>
      </c>
      <c r="CM40" s="60">
        <f>ZESTAWIENIE!CQ35</f>
        <v>0</v>
      </c>
      <c r="CN40" s="60">
        <f>ZESTAWIENIE!CR35</f>
        <v>0</v>
      </c>
      <c r="CO40" s="60">
        <f>ZESTAWIENIE!CS35</f>
        <v>0</v>
      </c>
      <c r="CP40" s="60">
        <f>ZESTAWIENIE!CT35</f>
        <v>0</v>
      </c>
      <c r="CQ40" s="60">
        <f>ZESTAWIENIE!CU35</f>
        <v>0</v>
      </c>
      <c r="CR40" s="60">
        <f>ZESTAWIENIE!CV35</f>
        <v>0</v>
      </c>
      <c r="CS40" s="60">
        <f>ZESTAWIENIE!CW35</f>
        <v>0</v>
      </c>
      <c r="CT40" s="60">
        <f>ZESTAWIENIE!CX35</f>
        <v>0</v>
      </c>
      <c r="CU40" s="60">
        <f>ZESTAWIENIE!CY35</f>
        <v>0</v>
      </c>
      <c r="CV40" s="60">
        <f>ZESTAWIENIE!CZ35</f>
        <v>0</v>
      </c>
      <c r="CW40" s="60">
        <f>ZESTAWIENIE!DA35</f>
        <v>0</v>
      </c>
      <c r="CX40" s="60">
        <f>ZESTAWIENIE!DB35</f>
        <v>0</v>
      </c>
      <c r="CY40" s="60">
        <f>ZESTAWIENIE!DC35</f>
        <v>0</v>
      </c>
      <c r="CZ40" s="60">
        <f>ZESTAWIENIE!DD35</f>
        <v>0</v>
      </c>
      <c r="DA40" s="60">
        <f>ZESTAWIENIE!DE35</f>
        <v>0</v>
      </c>
      <c r="DB40" s="60">
        <f>ZESTAWIENIE!DF35</f>
        <v>0</v>
      </c>
      <c r="DC40" s="60">
        <f>ZESTAWIENIE!DG35</f>
        <v>0</v>
      </c>
      <c r="DD40" s="60">
        <f>ZESTAWIENIE!DH35</f>
        <v>0</v>
      </c>
      <c r="DE40" s="60">
        <f>ZESTAWIENIE!DI35</f>
        <v>0</v>
      </c>
      <c r="DF40" s="60">
        <f>ZESTAWIENIE!DJ35</f>
        <v>0</v>
      </c>
      <c r="DG40" s="60">
        <f>ZESTAWIENIE!DK35</f>
        <v>0</v>
      </c>
      <c r="DH40" s="60">
        <f>ZESTAWIENIE!DL35</f>
        <v>0</v>
      </c>
      <c r="DI40" s="60">
        <f>ZESTAWIENIE!DM35</f>
        <v>0</v>
      </c>
      <c r="DJ40" s="60">
        <f>ZESTAWIENIE!DN35</f>
        <v>0</v>
      </c>
      <c r="DK40" s="60">
        <f>ZESTAWIENIE!DO35</f>
        <v>0</v>
      </c>
      <c r="DL40" s="60">
        <f>ZESTAWIENIE!DP35</f>
        <v>0</v>
      </c>
      <c r="DM40" s="60">
        <f>ZESTAWIENIE!DQ35</f>
        <v>0</v>
      </c>
      <c r="DN40" s="60">
        <f>ZESTAWIENIE!DR35</f>
        <v>0</v>
      </c>
      <c r="DO40" s="60">
        <f>ZESTAWIENIE!DS35</f>
        <v>0</v>
      </c>
      <c r="DP40" s="60">
        <f>ZESTAWIENIE!DT35</f>
        <v>0</v>
      </c>
      <c r="DQ40" s="60">
        <f>ZESTAWIENIE!DU35</f>
        <v>0</v>
      </c>
      <c r="DR40" s="60">
        <f>ZESTAWIENIE!DV35</f>
        <v>0</v>
      </c>
      <c r="DS40" s="60">
        <f>ZESTAWIENIE!DW35</f>
        <v>0</v>
      </c>
      <c r="DT40" s="60">
        <f>ZESTAWIENIE!DX35</f>
        <v>0</v>
      </c>
      <c r="DU40" s="60">
        <f>ZESTAWIENIE!DY35</f>
        <v>0</v>
      </c>
      <c r="DV40" s="60">
        <f>ZESTAWIENIE!DZ35</f>
        <v>0</v>
      </c>
      <c r="DW40" s="60">
        <f>ZESTAWIENIE!EA35</f>
        <v>0</v>
      </c>
      <c r="DX40" s="60">
        <f>ZESTAWIENIE!EB35</f>
        <v>0</v>
      </c>
      <c r="DY40" s="60">
        <f>ZESTAWIENIE!EC35</f>
        <v>0</v>
      </c>
      <c r="DZ40" s="60">
        <f>ZESTAWIENIE!ED35</f>
        <v>0</v>
      </c>
      <c r="EA40" s="60">
        <f>ZESTAWIENIE!EE35</f>
        <v>0</v>
      </c>
      <c r="EB40" s="60">
        <f>ZESTAWIENIE!EF35</f>
        <v>0</v>
      </c>
      <c r="EC40" s="60">
        <f>ZESTAWIENIE!EG35</f>
        <v>0</v>
      </c>
      <c r="ED40" s="60">
        <f>ZESTAWIENIE!EH35</f>
        <v>0</v>
      </c>
      <c r="EE40" s="60">
        <f>ZESTAWIENIE!EI35</f>
        <v>0</v>
      </c>
      <c r="EF40" s="60">
        <f>ZESTAWIENIE!EJ35</f>
        <v>0</v>
      </c>
      <c r="EG40" s="60">
        <f>ZESTAWIENIE!EK35</f>
        <v>0</v>
      </c>
      <c r="EH40" s="60">
        <f>ZESTAWIENIE!EL35</f>
        <v>0</v>
      </c>
      <c r="EI40" s="60">
        <f>ZESTAWIENIE!EM35</f>
        <v>0</v>
      </c>
      <c r="EJ40" s="60">
        <f>ZESTAWIENIE!EN35</f>
        <v>0</v>
      </c>
      <c r="EK40" s="60">
        <f>ZESTAWIENIE!EO35</f>
        <v>0</v>
      </c>
      <c r="EL40" s="60">
        <f>ZESTAWIENIE!EP35</f>
        <v>0</v>
      </c>
      <c r="EM40" s="60">
        <f>ZESTAWIENIE!EQ35</f>
        <v>0</v>
      </c>
      <c r="EN40" s="60">
        <f>ZESTAWIENIE!ER35</f>
        <v>0</v>
      </c>
      <c r="EO40" s="60">
        <f>ZESTAWIENIE!ES35</f>
        <v>0</v>
      </c>
      <c r="EP40" s="60">
        <f>ZESTAWIENIE!ET35</f>
        <v>0</v>
      </c>
      <c r="EQ40" s="60">
        <f>ZESTAWIENIE!EU35</f>
        <v>0</v>
      </c>
      <c r="ER40" s="60">
        <f>ZESTAWIENIE!EV35</f>
        <v>0</v>
      </c>
      <c r="ES40" s="60">
        <f>ZESTAWIENIE!EW35</f>
        <v>0</v>
      </c>
      <c r="ET40" s="60">
        <f>ZESTAWIENIE!EX35</f>
        <v>0</v>
      </c>
      <c r="EU40" s="60">
        <f>ZESTAWIENIE!EY35</f>
        <v>0</v>
      </c>
      <c r="EV40" s="60">
        <f>ZESTAWIENIE!EZ35</f>
        <v>0</v>
      </c>
      <c r="EW40" s="60">
        <f>ZESTAWIENIE!FA35</f>
        <v>0</v>
      </c>
      <c r="EX40" s="60">
        <f>ZESTAWIENIE!FB35</f>
        <v>0</v>
      </c>
      <c r="EY40" s="60">
        <f>ZESTAWIENIE!FC35</f>
        <v>0</v>
      </c>
      <c r="EZ40" s="60">
        <f>ZESTAWIENIE!FD35</f>
        <v>0</v>
      </c>
      <c r="FA40" s="60">
        <f>ZESTAWIENIE!FE35</f>
        <v>0</v>
      </c>
      <c r="FB40" s="60">
        <f>ZESTAWIENIE!FF35</f>
        <v>0</v>
      </c>
      <c r="FC40" s="60">
        <f>ZESTAWIENIE!FG35</f>
        <v>0</v>
      </c>
      <c r="FD40" s="60">
        <f>ZESTAWIENIE!FH35</f>
        <v>0</v>
      </c>
      <c r="FE40" s="60">
        <f>ZESTAWIENIE!FI35</f>
        <v>0</v>
      </c>
      <c r="FF40" s="60">
        <f>ZESTAWIENIE!FJ35</f>
        <v>0</v>
      </c>
      <c r="FG40" s="60">
        <f>ZESTAWIENIE!FK35</f>
        <v>0</v>
      </c>
      <c r="FH40" s="60">
        <f>ZESTAWIENIE!FL35</f>
        <v>0</v>
      </c>
      <c r="FI40" s="60">
        <f>ZESTAWIENIE!FM35</f>
        <v>0</v>
      </c>
      <c r="FJ40" s="60">
        <f>ZESTAWIENIE!FN35</f>
        <v>0</v>
      </c>
      <c r="FK40" s="60">
        <f>ZESTAWIENIE!FO35</f>
        <v>0</v>
      </c>
      <c r="FL40" s="60">
        <f>ZESTAWIENIE!FP35</f>
        <v>0</v>
      </c>
      <c r="FM40" s="60">
        <f>ZESTAWIENIE!FQ35</f>
        <v>0</v>
      </c>
      <c r="FN40" s="60">
        <f>ZESTAWIENIE!FR35</f>
        <v>0</v>
      </c>
      <c r="FO40" s="60">
        <f>ZESTAWIENIE!FS35</f>
        <v>0</v>
      </c>
      <c r="FP40" s="60">
        <f>ZESTAWIENIE!FT35</f>
        <v>0</v>
      </c>
      <c r="FQ40" s="60">
        <f>ZESTAWIENIE!FU35</f>
        <v>0</v>
      </c>
      <c r="FR40" s="60">
        <f>ZESTAWIENIE!FV35</f>
        <v>0</v>
      </c>
      <c r="FS40" s="60">
        <f>ZESTAWIENIE!FW35</f>
        <v>0</v>
      </c>
      <c r="FT40" s="60">
        <f>ZESTAWIENIE!FX35</f>
        <v>0</v>
      </c>
      <c r="FU40" s="60">
        <f>ZESTAWIENIE!FY35</f>
        <v>0</v>
      </c>
      <c r="FV40" s="60">
        <f>ZESTAWIENIE!FZ35</f>
        <v>0</v>
      </c>
      <c r="FW40" s="60">
        <f>ZESTAWIENIE!GA35</f>
        <v>0</v>
      </c>
      <c r="FX40" s="60">
        <f>ZESTAWIENIE!GB35</f>
        <v>0</v>
      </c>
      <c r="FY40" s="60">
        <f>ZESTAWIENIE!GC35</f>
        <v>0</v>
      </c>
      <c r="FZ40" s="60">
        <f>ZESTAWIENIE!GD35</f>
        <v>0</v>
      </c>
      <c r="GA40" s="60">
        <f>ZESTAWIENIE!GE35</f>
        <v>0</v>
      </c>
      <c r="GB40" s="60">
        <f>ZESTAWIENIE!GF35</f>
        <v>0</v>
      </c>
      <c r="GC40" s="60">
        <f>ZESTAWIENIE!GG35</f>
        <v>0</v>
      </c>
      <c r="GD40" s="60">
        <f>ZESTAWIENIE!GH35</f>
        <v>0</v>
      </c>
      <c r="GE40" s="60">
        <f>ZESTAWIENIE!GI35</f>
        <v>0</v>
      </c>
      <c r="GF40" s="60">
        <f>ZESTAWIENIE!GJ35</f>
        <v>0</v>
      </c>
      <c r="GG40" s="60">
        <f>ZESTAWIENIE!GK35</f>
        <v>0</v>
      </c>
      <c r="GH40" s="60">
        <f>ZESTAWIENIE!GL35</f>
        <v>0</v>
      </c>
      <c r="GI40" s="60">
        <f>ZESTAWIENIE!GM35</f>
        <v>0</v>
      </c>
      <c r="GJ40" s="60">
        <f>ZESTAWIENIE!GN35</f>
        <v>0</v>
      </c>
      <c r="GK40" s="60">
        <f>ZESTAWIENIE!GO35</f>
        <v>0</v>
      </c>
      <c r="GL40" s="60">
        <f>ZESTAWIENIE!GP35</f>
        <v>0</v>
      </c>
      <c r="GM40" s="60">
        <f>ZESTAWIENIE!GQ35</f>
        <v>0</v>
      </c>
      <c r="GN40" s="60">
        <f>ZESTAWIENIE!GR35</f>
        <v>0</v>
      </c>
      <c r="GO40" s="60">
        <f>ZESTAWIENIE!GS35</f>
        <v>0</v>
      </c>
      <c r="GP40" s="60">
        <f>ZESTAWIENIE!GT35</f>
        <v>0</v>
      </c>
      <c r="GQ40" s="60">
        <f>ZESTAWIENIE!GU35</f>
        <v>0</v>
      </c>
      <c r="GR40" s="60">
        <f>ZESTAWIENIE!GV35</f>
        <v>0</v>
      </c>
      <c r="GS40" s="60">
        <f>ZESTAWIENIE!GW35</f>
        <v>0</v>
      </c>
      <c r="GT40" s="60">
        <f>ZESTAWIENIE!GX35</f>
        <v>0</v>
      </c>
      <c r="GU40" s="60">
        <f>ZESTAWIENIE!GY35</f>
        <v>0</v>
      </c>
      <c r="GV40" s="60">
        <f>ZESTAWIENIE!GZ35</f>
        <v>0</v>
      </c>
      <c r="GW40" s="60">
        <f>ZESTAWIENIE!HA35</f>
        <v>0</v>
      </c>
      <c r="GX40" s="60">
        <f>ZESTAWIENIE!HB35</f>
        <v>0</v>
      </c>
      <c r="GY40" s="60">
        <f>ZESTAWIENIE!HC35</f>
        <v>0</v>
      </c>
      <c r="GZ40" s="60">
        <f>ZESTAWIENIE!HD35</f>
        <v>0</v>
      </c>
      <c r="HA40" s="60">
        <f>ZESTAWIENIE!HE35</f>
        <v>0</v>
      </c>
      <c r="HB40" s="60">
        <f>ZESTAWIENIE!HF35</f>
        <v>0</v>
      </c>
      <c r="HC40" s="60">
        <f>ZESTAWIENIE!HG35</f>
        <v>0</v>
      </c>
      <c r="HD40" s="60">
        <f>ZESTAWIENIE!HH35</f>
        <v>0</v>
      </c>
      <c r="HE40" s="60">
        <f>ZESTAWIENIE!HI35</f>
        <v>0</v>
      </c>
      <c r="HF40" s="60">
        <f>ZESTAWIENIE!HJ35</f>
        <v>0</v>
      </c>
      <c r="HG40" s="60">
        <f>ZESTAWIENIE!HK35</f>
        <v>0</v>
      </c>
      <c r="HH40" s="60">
        <f>ZESTAWIENIE!HL35</f>
        <v>0</v>
      </c>
      <c r="HI40" s="60">
        <f>ZESTAWIENIE!HM35</f>
        <v>0</v>
      </c>
      <c r="HJ40" s="60">
        <f>ZESTAWIENIE!HN35</f>
        <v>0</v>
      </c>
      <c r="HK40" s="60">
        <f>ZESTAWIENIE!HO35</f>
        <v>0</v>
      </c>
      <c r="HL40" s="60">
        <f>ZESTAWIENIE!HP35</f>
        <v>0</v>
      </c>
      <c r="HM40" s="60">
        <f>ZESTAWIENIE!HQ35</f>
        <v>0</v>
      </c>
      <c r="HN40" s="60">
        <f>ZESTAWIENIE!HR35</f>
        <v>0</v>
      </c>
      <c r="HO40" s="60">
        <f>ZESTAWIENIE!HS35</f>
        <v>0</v>
      </c>
      <c r="HP40" s="60">
        <f>ZESTAWIENIE!HT35</f>
        <v>0</v>
      </c>
      <c r="HQ40" s="60">
        <f>ZESTAWIENIE!HU35</f>
        <v>0</v>
      </c>
      <c r="HR40" s="60">
        <f>ZESTAWIENIE!HV35</f>
        <v>0</v>
      </c>
      <c r="HS40" s="60">
        <f>ZESTAWIENIE!HW35</f>
        <v>0</v>
      </c>
      <c r="HT40" s="60">
        <f>ZESTAWIENIE!HX35</f>
        <v>0</v>
      </c>
      <c r="HU40" s="60">
        <f>ZESTAWIENIE!HY35</f>
        <v>0</v>
      </c>
      <c r="HV40" s="60">
        <f>ZESTAWIENIE!HZ35</f>
        <v>0</v>
      </c>
      <c r="HW40" s="60">
        <f>ZESTAWIENIE!IA35</f>
        <v>0</v>
      </c>
      <c r="HX40" s="60">
        <f>ZESTAWIENIE!IB35</f>
        <v>0</v>
      </c>
      <c r="HY40" s="60">
        <f>ZESTAWIENIE!IC35</f>
        <v>0</v>
      </c>
      <c r="HZ40" s="60">
        <f>ZESTAWIENIE!ID35</f>
        <v>0</v>
      </c>
      <c r="IA40" s="60">
        <f>ZESTAWIENIE!IE35</f>
        <v>0</v>
      </c>
      <c r="IB40" s="60">
        <f>ZESTAWIENIE!IF35</f>
        <v>0</v>
      </c>
      <c r="IC40" s="60">
        <f>ZESTAWIENIE!IG35</f>
        <v>0</v>
      </c>
      <c r="ID40" s="60">
        <f>ZESTAWIENIE!IH35</f>
        <v>0</v>
      </c>
      <c r="IE40" s="60">
        <f>ZESTAWIENIE!II35</f>
        <v>0</v>
      </c>
      <c r="IF40" s="60">
        <f>ZESTAWIENIE!IJ35</f>
        <v>0</v>
      </c>
      <c r="IG40" s="60">
        <f>ZESTAWIENIE!IK35</f>
        <v>0</v>
      </c>
      <c r="IH40" s="60">
        <f>ZESTAWIENIE!IL35</f>
        <v>0</v>
      </c>
      <c r="II40" s="60">
        <f>ZESTAWIENIE!IM35</f>
        <v>0</v>
      </c>
      <c r="IJ40" s="60">
        <f>ZESTAWIENIE!IN35</f>
        <v>0</v>
      </c>
      <c r="IK40" s="60">
        <f>ZESTAWIENIE!IO35</f>
        <v>0</v>
      </c>
      <c r="IL40" s="60">
        <f>ZESTAWIENIE!IP35</f>
        <v>0</v>
      </c>
      <c r="IM40" s="60">
        <f>ZESTAWIENIE!IQ35</f>
        <v>0</v>
      </c>
      <c r="IN40" s="60">
        <f>ZESTAWIENIE!IR35</f>
        <v>0</v>
      </c>
      <c r="IO40" s="60">
        <f>ZESTAWIENIE!IS35</f>
        <v>0</v>
      </c>
      <c r="IP40" s="60">
        <f>ZESTAWIENIE!IT35</f>
        <v>0</v>
      </c>
      <c r="IQ40" s="60">
        <f>ZESTAWIENIE!IU35</f>
        <v>0</v>
      </c>
      <c r="IR40" s="60">
        <f>ZESTAWIENIE!IV35</f>
        <v>0</v>
      </c>
      <c r="IS40" s="60" t="e">
        <f>ZESTAWIENIE!#REF!</f>
        <v>#REF!</v>
      </c>
      <c r="IT40" s="60" t="e">
        <f>ZESTAWIENIE!#REF!</f>
        <v>#REF!</v>
      </c>
    </row>
    <row r="41" spans="1:254" ht="12.75" customHeight="1" x14ac:dyDescent="0.2">
      <c r="A41" s="3"/>
      <c r="B41" s="172" t="str">
        <f>ZESTAWIENIE!B36</f>
        <v/>
      </c>
      <c r="C41" s="173"/>
      <c r="D41" s="188">
        <f>ZESTAWIENIE!D36</f>
        <v>0</v>
      </c>
      <c r="E41" s="56"/>
      <c r="F41" s="56"/>
      <c r="G41" s="57"/>
      <c r="H41" s="176">
        <f>ZESTAWIENIE!E36</f>
        <v>0</v>
      </c>
      <c r="I41" s="59">
        <f>ZESTAWIENIE!F36</f>
        <v>0</v>
      </c>
      <c r="J41" s="60">
        <f>ZESTAWIENIE!G36</f>
        <v>0</v>
      </c>
      <c r="K41" s="60">
        <f>ZESTAWIENIE!H36</f>
        <v>0</v>
      </c>
      <c r="L41" s="60">
        <f>ZESTAWIENIE!M36</f>
        <v>0</v>
      </c>
      <c r="M41" s="60">
        <f>ZESTAWIENIE!N36</f>
        <v>0</v>
      </c>
      <c r="N41" s="60">
        <f>ZESTAWIENIE!O36</f>
        <v>0</v>
      </c>
      <c r="O41" s="60">
        <f>ZESTAWIENIE!P36</f>
        <v>0</v>
      </c>
      <c r="P41" s="60">
        <f>ZESTAWIENIE!Q36</f>
        <v>0</v>
      </c>
      <c r="Q41" s="60">
        <f>ZESTAWIENIE!R36</f>
        <v>0</v>
      </c>
      <c r="R41" s="60">
        <f>ZESTAWIENIE!S36</f>
        <v>0</v>
      </c>
      <c r="S41" s="60">
        <f>ZESTAWIENIE!T36</f>
        <v>0</v>
      </c>
      <c r="T41" s="60">
        <f>ZESTAWIENIE!U36</f>
        <v>0</v>
      </c>
      <c r="U41" s="60">
        <f>ZESTAWIENIE!V36</f>
        <v>0</v>
      </c>
      <c r="V41" s="60">
        <f>ZESTAWIENIE!W36</f>
        <v>0</v>
      </c>
      <c r="W41" s="189" t="str">
        <f>ZESTAWIENIE!AA36</f>
        <v/>
      </c>
      <c r="X41" s="60" t="str">
        <f>ZESTAWIENIE!AB36</f>
        <v/>
      </c>
      <c r="Y41" s="60" t="str">
        <f>ZESTAWIENIE!AC36</f>
        <v/>
      </c>
      <c r="Z41" s="60" t="str">
        <f>ZESTAWIENIE!AD36</f>
        <v/>
      </c>
      <c r="AA41" s="60" t="str">
        <f>ZESTAWIENIE!AE36</f>
        <v/>
      </c>
      <c r="AB41" s="60" t="str">
        <f>ZESTAWIENIE!AF36</f>
        <v/>
      </c>
      <c r="AC41" s="60" t="str">
        <f>ZESTAWIENIE!AG36</f>
        <v/>
      </c>
      <c r="AD41" s="60" t="str">
        <f>ZESTAWIENIE!AH36</f>
        <v/>
      </c>
      <c r="AE41" s="60" t="str">
        <f>ZESTAWIENIE!AI36</f>
        <v/>
      </c>
      <c r="AF41" s="60" t="str">
        <f>ZESTAWIENIE!AJ36</f>
        <v/>
      </c>
      <c r="AG41" s="60">
        <f>ZESTAWIENIE!AK36</f>
        <v>0</v>
      </c>
      <c r="AH41" s="60">
        <f>ZESTAWIENIE!AL36</f>
        <v>0</v>
      </c>
      <c r="AI41" s="60">
        <f>ZESTAWIENIE!AM36</f>
        <v>0</v>
      </c>
      <c r="AJ41" s="60">
        <f>ZESTAWIENIE!AN36</f>
        <v>0</v>
      </c>
      <c r="AK41" s="60">
        <f>ZESTAWIENIE!AO36</f>
        <v>0</v>
      </c>
      <c r="AL41" s="60">
        <f>ZESTAWIENIE!AP36</f>
        <v>0</v>
      </c>
      <c r="AM41" s="60">
        <f>ZESTAWIENIE!AQ36</f>
        <v>0</v>
      </c>
      <c r="AN41" s="60">
        <f>ZESTAWIENIE!AR36</f>
        <v>0</v>
      </c>
      <c r="AO41" s="60">
        <f>ZESTAWIENIE!AS36</f>
        <v>0</v>
      </c>
      <c r="AP41" s="60">
        <f>ZESTAWIENIE!AT36</f>
        <v>0</v>
      </c>
      <c r="AQ41" s="60">
        <f>ZESTAWIENIE!AU36</f>
        <v>0</v>
      </c>
      <c r="AR41" s="60">
        <f>ZESTAWIENIE!AV36</f>
        <v>0</v>
      </c>
      <c r="AS41" s="60">
        <f>ZESTAWIENIE!AW36</f>
        <v>0</v>
      </c>
      <c r="AT41" s="60">
        <f>ZESTAWIENIE!AX36</f>
        <v>0</v>
      </c>
      <c r="AU41" s="60">
        <f>ZESTAWIENIE!AY36</f>
        <v>0</v>
      </c>
      <c r="AV41" s="60">
        <f>ZESTAWIENIE!AZ36</f>
        <v>0</v>
      </c>
      <c r="AW41" s="60">
        <f>ZESTAWIENIE!BA36</f>
        <v>0</v>
      </c>
      <c r="AX41" s="60">
        <f>ZESTAWIENIE!BB36</f>
        <v>0</v>
      </c>
      <c r="AY41" s="60">
        <f>ZESTAWIENIE!BC36</f>
        <v>0</v>
      </c>
      <c r="AZ41" s="60">
        <f>ZESTAWIENIE!BD36</f>
        <v>0</v>
      </c>
      <c r="BA41" s="60">
        <f>ZESTAWIENIE!BE36</f>
        <v>0</v>
      </c>
      <c r="BB41" s="60">
        <f>ZESTAWIENIE!BF36</f>
        <v>0</v>
      </c>
      <c r="BC41" s="60">
        <f>ZESTAWIENIE!BG36</f>
        <v>0</v>
      </c>
      <c r="BD41" s="60">
        <f>ZESTAWIENIE!BH36</f>
        <v>0</v>
      </c>
      <c r="BE41" s="60">
        <f>ZESTAWIENIE!BI36</f>
        <v>0</v>
      </c>
      <c r="BF41" s="60">
        <f>ZESTAWIENIE!BJ36</f>
        <v>0</v>
      </c>
      <c r="BG41" s="60">
        <f>ZESTAWIENIE!BK36</f>
        <v>0</v>
      </c>
      <c r="BH41" s="60">
        <f>ZESTAWIENIE!BL36</f>
        <v>0</v>
      </c>
      <c r="BI41" s="60">
        <f>ZESTAWIENIE!BM36</f>
        <v>0</v>
      </c>
      <c r="BJ41" s="60">
        <f>ZESTAWIENIE!BN36</f>
        <v>0</v>
      </c>
      <c r="BK41" s="60">
        <f>ZESTAWIENIE!BO36</f>
        <v>0</v>
      </c>
      <c r="BL41" s="60">
        <f>ZESTAWIENIE!BP36</f>
        <v>0</v>
      </c>
      <c r="BM41" s="60">
        <f>ZESTAWIENIE!BQ36</f>
        <v>0</v>
      </c>
      <c r="BN41" s="60">
        <f>ZESTAWIENIE!BR36</f>
        <v>0</v>
      </c>
      <c r="BO41" s="60">
        <f>ZESTAWIENIE!BS36</f>
        <v>0</v>
      </c>
      <c r="BP41" s="60">
        <f>ZESTAWIENIE!BT36</f>
        <v>0</v>
      </c>
      <c r="BQ41" s="60">
        <f>ZESTAWIENIE!BU36</f>
        <v>0</v>
      </c>
      <c r="BR41" s="60">
        <f>ZESTAWIENIE!BV36</f>
        <v>0</v>
      </c>
      <c r="BS41" s="60">
        <f>ZESTAWIENIE!BW36</f>
        <v>0</v>
      </c>
      <c r="BT41" s="60">
        <f>ZESTAWIENIE!BX36</f>
        <v>0</v>
      </c>
      <c r="BU41" s="60">
        <f>ZESTAWIENIE!BY36</f>
        <v>0</v>
      </c>
      <c r="BV41" s="60">
        <f>ZESTAWIENIE!BZ36</f>
        <v>0</v>
      </c>
      <c r="BW41" s="60">
        <f>ZESTAWIENIE!CA36</f>
        <v>0</v>
      </c>
      <c r="BX41" s="60">
        <f>ZESTAWIENIE!CB36</f>
        <v>0</v>
      </c>
      <c r="BY41" s="60">
        <f>ZESTAWIENIE!CC36</f>
        <v>0</v>
      </c>
      <c r="BZ41" s="60">
        <f>ZESTAWIENIE!CD36</f>
        <v>0</v>
      </c>
      <c r="CA41" s="60">
        <f>ZESTAWIENIE!CE36</f>
        <v>0</v>
      </c>
      <c r="CB41" s="60">
        <f>ZESTAWIENIE!CF36</f>
        <v>0</v>
      </c>
      <c r="CC41" s="60">
        <f>ZESTAWIENIE!CG36</f>
        <v>0</v>
      </c>
      <c r="CD41" s="60">
        <f>ZESTAWIENIE!CH36</f>
        <v>0</v>
      </c>
      <c r="CE41" s="60">
        <f>ZESTAWIENIE!CI36</f>
        <v>0</v>
      </c>
      <c r="CF41" s="60">
        <f>ZESTAWIENIE!CJ36</f>
        <v>0</v>
      </c>
      <c r="CG41" s="60">
        <f>ZESTAWIENIE!CK36</f>
        <v>0</v>
      </c>
      <c r="CH41" s="60">
        <f>ZESTAWIENIE!CL36</f>
        <v>0</v>
      </c>
      <c r="CI41" s="60">
        <f>ZESTAWIENIE!CM36</f>
        <v>0</v>
      </c>
      <c r="CJ41" s="60">
        <f>ZESTAWIENIE!CN36</f>
        <v>0</v>
      </c>
      <c r="CK41" s="60">
        <f>ZESTAWIENIE!CO36</f>
        <v>0</v>
      </c>
      <c r="CL41" s="60">
        <f>ZESTAWIENIE!CP36</f>
        <v>0</v>
      </c>
      <c r="CM41" s="60">
        <f>ZESTAWIENIE!CQ36</f>
        <v>0</v>
      </c>
      <c r="CN41" s="60">
        <f>ZESTAWIENIE!CR36</f>
        <v>0</v>
      </c>
      <c r="CO41" s="60">
        <f>ZESTAWIENIE!CS36</f>
        <v>0</v>
      </c>
      <c r="CP41" s="60">
        <f>ZESTAWIENIE!CT36</f>
        <v>0</v>
      </c>
      <c r="CQ41" s="60">
        <f>ZESTAWIENIE!CU36</f>
        <v>0</v>
      </c>
      <c r="CR41" s="60">
        <f>ZESTAWIENIE!CV36</f>
        <v>0</v>
      </c>
      <c r="CS41" s="60">
        <f>ZESTAWIENIE!CW36</f>
        <v>0</v>
      </c>
      <c r="CT41" s="60">
        <f>ZESTAWIENIE!CX36</f>
        <v>0</v>
      </c>
      <c r="CU41" s="60">
        <f>ZESTAWIENIE!CY36</f>
        <v>0</v>
      </c>
      <c r="CV41" s="60">
        <f>ZESTAWIENIE!CZ36</f>
        <v>0</v>
      </c>
      <c r="CW41" s="60">
        <f>ZESTAWIENIE!DA36</f>
        <v>0</v>
      </c>
      <c r="CX41" s="60">
        <f>ZESTAWIENIE!DB36</f>
        <v>0</v>
      </c>
      <c r="CY41" s="60">
        <f>ZESTAWIENIE!DC36</f>
        <v>0</v>
      </c>
      <c r="CZ41" s="60">
        <f>ZESTAWIENIE!DD36</f>
        <v>0</v>
      </c>
      <c r="DA41" s="60">
        <f>ZESTAWIENIE!DE36</f>
        <v>0</v>
      </c>
      <c r="DB41" s="60">
        <f>ZESTAWIENIE!DF36</f>
        <v>0</v>
      </c>
      <c r="DC41" s="60">
        <f>ZESTAWIENIE!DG36</f>
        <v>0</v>
      </c>
      <c r="DD41" s="60">
        <f>ZESTAWIENIE!DH36</f>
        <v>0</v>
      </c>
      <c r="DE41" s="60">
        <f>ZESTAWIENIE!DI36</f>
        <v>0</v>
      </c>
      <c r="DF41" s="60">
        <f>ZESTAWIENIE!DJ36</f>
        <v>0</v>
      </c>
      <c r="DG41" s="60">
        <f>ZESTAWIENIE!DK36</f>
        <v>0</v>
      </c>
      <c r="DH41" s="60">
        <f>ZESTAWIENIE!DL36</f>
        <v>0</v>
      </c>
      <c r="DI41" s="60">
        <f>ZESTAWIENIE!DM36</f>
        <v>0</v>
      </c>
      <c r="DJ41" s="60">
        <f>ZESTAWIENIE!DN36</f>
        <v>0</v>
      </c>
      <c r="DK41" s="60">
        <f>ZESTAWIENIE!DO36</f>
        <v>0</v>
      </c>
      <c r="DL41" s="60">
        <f>ZESTAWIENIE!DP36</f>
        <v>0</v>
      </c>
      <c r="DM41" s="60">
        <f>ZESTAWIENIE!DQ36</f>
        <v>0</v>
      </c>
      <c r="DN41" s="60">
        <f>ZESTAWIENIE!DR36</f>
        <v>0</v>
      </c>
      <c r="DO41" s="60">
        <f>ZESTAWIENIE!DS36</f>
        <v>0</v>
      </c>
      <c r="DP41" s="60">
        <f>ZESTAWIENIE!DT36</f>
        <v>0</v>
      </c>
      <c r="DQ41" s="60">
        <f>ZESTAWIENIE!DU36</f>
        <v>0</v>
      </c>
      <c r="DR41" s="60">
        <f>ZESTAWIENIE!DV36</f>
        <v>0</v>
      </c>
      <c r="DS41" s="60">
        <f>ZESTAWIENIE!DW36</f>
        <v>0</v>
      </c>
      <c r="DT41" s="60">
        <f>ZESTAWIENIE!DX36</f>
        <v>0</v>
      </c>
      <c r="DU41" s="60">
        <f>ZESTAWIENIE!DY36</f>
        <v>0</v>
      </c>
      <c r="DV41" s="60">
        <f>ZESTAWIENIE!DZ36</f>
        <v>0</v>
      </c>
      <c r="DW41" s="60">
        <f>ZESTAWIENIE!EA36</f>
        <v>0</v>
      </c>
      <c r="DX41" s="60">
        <f>ZESTAWIENIE!EB36</f>
        <v>0</v>
      </c>
      <c r="DY41" s="60">
        <f>ZESTAWIENIE!EC36</f>
        <v>0</v>
      </c>
      <c r="DZ41" s="60">
        <f>ZESTAWIENIE!ED36</f>
        <v>0</v>
      </c>
      <c r="EA41" s="60">
        <f>ZESTAWIENIE!EE36</f>
        <v>0</v>
      </c>
      <c r="EB41" s="60">
        <f>ZESTAWIENIE!EF36</f>
        <v>0</v>
      </c>
      <c r="EC41" s="60">
        <f>ZESTAWIENIE!EG36</f>
        <v>0</v>
      </c>
      <c r="ED41" s="60">
        <f>ZESTAWIENIE!EH36</f>
        <v>0</v>
      </c>
      <c r="EE41" s="60">
        <f>ZESTAWIENIE!EI36</f>
        <v>0</v>
      </c>
      <c r="EF41" s="60">
        <f>ZESTAWIENIE!EJ36</f>
        <v>0</v>
      </c>
      <c r="EG41" s="60">
        <f>ZESTAWIENIE!EK36</f>
        <v>0</v>
      </c>
      <c r="EH41" s="60">
        <f>ZESTAWIENIE!EL36</f>
        <v>0</v>
      </c>
      <c r="EI41" s="60">
        <f>ZESTAWIENIE!EM36</f>
        <v>0</v>
      </c>
      <c r="EJ41" s="60">
        <f>ZESTAWIENIE!EN36</f>
        <v>0</v>
      </c>
      <c r="EK41" s="60">
        <f>ZESTAWIENIE!EO36</f>
        <v>0</v>
      </c>
      <c r="EL41" s="60">
        <f>ZESTAWIENIE!EP36</f>
        <v>0</v>
      </c>
      <c r="EM41" s="60">
        <f>ZESTAWIENIE!EQ36</f>
        <v>0</v>
      </c>
      <c r="EN41" s="60">
        <f>ZESTAWIENIE!ER36</f>
        <v>0</v>
      </c>
      <c r="EO41" s="60">
        <f>ZESTAWIENIE!ES36</f>
        <v>0</v>
      </c>
      <c r="EP41" s="60">
        <f>ZESTAWIENIE!ET36</f>
        <v>0</v>
      </c>
      <c r="EQ41" s="60">
        <f>ZESTAWIENIE!EU36</f>
        <v>0</v>
      </c>
      <c r="ER41" s="60">
        <f>ZESTAWIENIE!EV36</f>
        <v>0</v>
      </c>
      <c r="ES41" s="60">
        <f>ZESTAWIENIE!EW36</f>
        <v>0</v>
      </c>
      <c r="ET41" s="60">
        <f>ZESTAWIENIE!EX36</f>
        <v>0</v>
      </c>
      <c r="EU41" s="60">
        <f>ZESTAWIENIE!EY36</f>
        <v>0</v>
      </c>
      <c r="EV41" s="60">
        <f>ZESTAWIENIE!EZ36</f>
        <v>0</v>
      </c>
      <c r="EW41" s="60">
        <f>ZESTAWIENIE!FA36</f>
        <v>0</v>
      </c>
      <c r="EX41" s="60">
        <f>ZESTAWIENIE!FB36</f>
        <v>0</v>
      </c>
      <c r="EY41" s="60">
        <f>ZESTAWIENIE!FC36</f>
        <v>0</v>
      </c>
      <c r="EZ41" s="60">
        <f>ZESTAWIENIE!FD36</f>
        <v>0</v>
      </c>
      <c r="FA41" s="60">
        <f>ZESTAWIENIE!FE36</f>
        <v>0</v>
      </c>
      <c r="FB41" s="60">
        <f>ZESTAWIENIE!FF36</f>
        <v>0</v>
      </c>
      <c r="FC41" s="60">
        <f>ZESTAWIENIE!FG36</f>
        <v>0</v>
      </c>
      <c r="FD41" s="60">
        <f>ZESTAWIENIE!FH36</f>
        <v>0</v>
      </c>
      <c r="FE41" s="60">
        <f>ZESTAWIENIE!FI36</f>
        <v>0</v>
      </c>
      <c r="FF41" s="60">
        <f>ZESTAWIENIE!FJ36</f>
        <v>0</v>
      </c>
      <c r="FG41" s="60">
        <f>ZESTAWIENIE!FK36</f>
        <v>0</v>
      </c>
      <c r="FH41" s="60">
        <f>ZESTAWIENIE!FL36</f>
        <v>0</v>
      </c>
      <c r="FI41" s="60">
        <f>ZESTAWIENIE!FM36</f>
        <v>0</v>
      </c>
      <c r="FJ41" s="60">
        <f>ZESTAWIENIE!FN36</f>
        <v>0</v>
      </c>
      <c r="FK41" s="60">
        <f>ZESTAWIENIE!FO36</f>
        <v>0</v>
      </c>
      <c r="FL41" s="60">
        <f>ZESTAWIENIE!FP36</f>
        <v>0</v>
      </c>
      <c r="FM41" s="60">
        <f>ZESTAWIENIE!FQ36</f>
        <v>0</v>
      </c>
      <c r="FN41" s="60">
        <f>ZESTAWIENIE!FR36</f>
        <v>0</v>
      </c>
      <c r="FO41" s="60">
        <f>ZESTAWIENIE!FS36</f>
        <v>0</v>
      </c>
      <c r="FP41" s="60">
        <f>ZESTAWIENIE!FT36</f>
        <v>0</v>
      </c>
      <c r="FQ41" s="60">
        <f>ZESTAWIENIE!FU36</f>
        <v>0</v>
      </c>
      <c r="FR41" s="60">
        <f>ZESTAWIENIE!FV36</f>
        <v>0</v>
      </c>
      <c r="FS41" s="60">
        <f>ZESTAWIENIE!FW36</f>
        <v>0</v>
      </c>
      <c r="FT41" s="60">
        <f>ZESTAWIENIE!FX36</f>
        <v>0</v>
      </c>
      <c r="FU41" s="60">
        <f>ZESTAWIENIE!FY36</f>
        <v>0</v>
      </c>
      <c r="FV41" s="60">
        <f>ZESTAWIENIE!FZ36</f>
        <v>0</v>
      </c>
      <c r="FW41" s="60">
        <f>ZESTAWIENIE!GA36</f>
        <v>0</v>
      </c>
      <c r="FX41" s="60">
        <f>ZESTAWIENIE!GB36</f>
        <v>0</v>
      </c>
      <c r="FY41" s="60">
        <f>ZESTAWIENIE!GC36</f>
        <v>0</v>
      </c>
      <c r="FZ41" s="60">
        <f>ZESTAWIENIE!GD36</f>
        <v>0</v>
      </c>
      <c r="GA41" s="60">
        <f>ZESTAWIENIE!GE36</f>
        <v>0</v>
      </c>
      <c r="GB41" s="60">
        <f>ZESTAWIENIE!GF36</f>
        <v>0</v>
      </c>
      <c r="GC41" s="60">
        <f>ZESTAWIENIE!GG36</f>
        <v>0</v>
      </c>
      <c r="GD41" s="60">
        <f>ZESTAWIENIE!GH36</f>
        <v>0</v>
      </c>
      <c r="GE41" s="60">
        <f>ZESTAWIENIE!GI36</f>
        <v>0</v>
      </c>
      <c r="GF41" s="60">
        <f>ZESTAWIENIE!GJ36</f>
        <v>0</v>
      </c>
      <c r="GG41" s="60">
        <f>ZESTAWIENIE!GK36</f>
        <v>0</v>
      </c>
      <c r="GH41" s="60">
        <f>ZESTAWIENIE!GL36</f>
        <v>0</v>
      </c>
      <c r="GI41" s="60">
        <f>ZESTAWIENIE!GM36</f>
        <v>0</v>
      </c>
      <c r="GJ41" s="60">
        <f>ZESTAWIENIE!GN36</f>
        <v>0</v>
      </c>
      <c r="GK41" s="60">
        <f>ZESTAWIENIE!GO36</f>
        <v>0</v>
      </c>
      <c r="GL41" s="60">
        <f>ZESTAWIENIE!GP36</f>
        <v>0</v>
      </c>
      <c r="GM41" s="60">
        <f>ZESTAWIENIE!GQ36</f>
        <v>0</v>
      </c>
      <c r="GN41" s="60">
        <f>ZESTAWIENIE!GR36</f>
        <v>0</v>
      </c>
      <c r="GO41" s="60">
        <f>ZESTAWIENIE!GS36</f>
        <v>0</v>
      </c>
      <c r="GP41" s="60">
        <f>ZESTAWIENIE!GT36</f>
        <v>0</v>
      </c>
      <c r="GQ41" s="60">
        <f>ZESTAWIENIE!GU36</f>
        <v>0</v>
      </c>
      <c r="GR41" s="60">
        <f>ZESTAWIENIE!GV36</f>
        <v>0</v>
      </c>
      <c r="GS41" s="60">
        <f>ZESTAWIENIE!GW36</f>
        <v>0</v>
      </c>
      <c r="GT41" s="60">
        <f>ZESTAWIENIE!GX36</f>
        <v>0</v>
      </c>
      <c r="GU41" s="60">
        <f>ZESTAWIENIE!GY36</f>
        <v>0</v>
      </c>
      <c r="GV41" s="60">
        <f>ZESTAWIENIE!GZ36</f>
        <v>0</v>
      </c>
      <c r="GW41" s="60">
        <f>ZESTAWIENIE!HA36</f>
        <v>0</v>
      </c>
      <c r="GX41" s="60">
        <f>ZESTAWIENIE!HB36</f>
        <v>0</v>
      </c>
      <c r="GY41" s="60">
        <f>ZESTAWIENIE!HC36</f>
        <v>0</v>
      </c>
      <c r="GZ41" s="60">
        <f>ZESTAWIENIE!HD36</f>
        <v>0</v>
      </c>
      <c r="HA41" s="60">
        <f>ZESTAWIENIE!HE36</f>
        <v>0</v>
      </c>
      <c r="HB41" s="60">
        <f>ZESTAWIENIE!HF36</f>
        <v>0</v>
      </c>
      <c r="HC41" s="60">
        <f>ZESTAWIENIE!HG36</f>
        <v>0</v>
      </c>
      <c r="HD41" s="60">
        <f>ZESTAWIENIE!HH36</f>
        <v>0</v>
      </c>
      <c r="HE41" s="60">
        <f>ZESTAWIENIE!HI36</f>
        <v>0</v>
      </c>
      <c r="HF41" s="60">
        <f>ZESTAWIENIE!HJ36</f>
        <v>0</v>
      </c>
      <c r="HG41" s="60">
        <f>ZESTAWIENIE!HK36</f>
        <v>0</v>
      </c>
      <c r="HH41" s="60">
        <f>ZESTAWIENIE!HL36</f>
        <v>0</v>
      </c>
      <c r="HI41" s="60">
        <f>ZESTAWIENIE!HM36</f>
        <v>0</v>
      </c>
      <c r="HJ41" s="60">
        <f>ZESTAWIENIE!HN36</f>
        <v>0</v>
      </c>
      <c r="HK41" s="60">
        <f>ZESTAWIENIE!HO36</f>
        <v>0</v>
      </c>
      <c r="HL41" s="60">
        <f>ZESTAWIENIE!HP36</f>
        <v>0</v>
      </c>
      <c r="HM41" s="60">
        <f>ZESTAWIENIE!HQ36</f>
        <v>0</v>
      </c>
      <c r="HN41" s="60">
        <f>ZESTAWIENIE!HR36</f>
        <v>0</v>
      </c>
      <c r="HO41" s="60">
        <f>ZESTAWIENIE!HS36</f>
        <v>0</v>
      </c>
      <c r="HP41" s="60">
        <f>ZESTAWIENIE!HT36</f>
        <v>0</v>
      </c>
      <c r="HQ41" s="60">
        <f>ZESTAWIENIE!HU36</f>
        <v>0</v>
      </c>
      <c r="HR41" s="60">
        <f>ZESTAWIENIE!HV36</f>
        <v>0</v>
      </c>
      <c r="HS41" s="60">
        <f>ZESTAWIENIE!HW36</f>
        <v>0</v>
      </c>
      <c r="HT41" s="60">
        <f>ZESTAWIENIE!HX36</f>
        <v>0</v>
      </c>
      <c r="HU41" s="60">
        <f>ZESTAWIENIE!HY36</f>
        <v>0</v>
      </c>
      <c r="HV41" s="60">
        <f>ZESTAWIENIE!HZ36</f>
        <v>0</v>
      </c>
      <c r="HW41" s="60">
        <f>ZESTAWIENIE!IA36</f>
        <v>0</v>
      </c>
      <c r="HX41" s="60">
        <f>ZESTAWIENIE!IB36</f>
        <v>0</v>
      </c>
      <c r="HY41" s="60">
        <f>ZESTAWIENIE!IC36</f>
        <v>0</v>
      </c>
      <c r="HZ41" s="60">
        <f>ZESTAWIENIE!ID36</f>
        <v>0</v>
      </c>
      <c r="IA41" s="60">
        <f>ZESTAWIENIE!IE36</f>
        <v>0</v>
      </c>
      <c r="IB41" s="60">
        <f>ZESTAWIENIE!IF36</f>
        <v>0</v>
      </c>
      <c r="IC41" s="60">
        <f>ZESTAWIENIE!IG36</f>
        <v>0</v>
      </c>
      <c r="ID41" s="60">
        <f>ZESTAWIENIE!IH36</f>
        <v>0</v>
      </c>
      <c r="IE41" s="60">
        <f>ZESTAWIENIE!II36</f>
        <v>0</v>
      </c>
      <c r="IF41" s="60">
        <f>ZESTAWIENIE!IJ36</f>
        <v>0</v>
      </c>
      <c r="IG41" s="60">
        <f>ZESTAWIENIE!IK36</f>
        <v>0</v>
      </c>
      <c r="IH41" s="60">
        <f>ZESTAWIENIE!IL36</f>
        <v>0</v>
      </c>
      <c r="II41" s="60">
        <f>ZESTAWIENIE!IM36</f>
        <v>0</v>
      </c>
      <c r="IJ41" s="60">
        <f>ZESTAWIENIE!IN36</f>
        <v>0</v>
      </c>
      <c r="IK41" s="60">
        <f>ZESTAWIENIE!IO36</f>
        <v>0</v>
      </c>
      <c r="IL41" s="60">
        <f>ZESTAWIENIE!IP36</f>
        <v>0</v>
      </c>
      <c r="IM41" s="60">
        <f>ZESTAWIENIE!IQ36</f>
        <v>0</v>
      </c>
      <c r="IN41" s="60">
        <f>ZESTAWIENIE!IR36</f>
        <v>0</v>
      </c>
      <c r="IO41" s="60">
        <f>ZESTAWIENIE!IS36</f>
        <v>0</v>
      </c>
      <c r="IP41" s="60">
        <f>ZESTAWIENIE!IT36</f>
        <v>0</v>
      </c>
      <c r="IQ41" s="60">
        <f>ZESTAWIENIE!IU36</f>
        <v>0</v>
      </c>
      <c r="IR41" s="60">
        <f>ZESTAWIENIE!IV36</f>
        <v>0</v>
      </c>
      <c r="IS41" s="60" t="e">
        <f>ZESTAWIENIE!#REF!</f>
        <v>#REF!</v>
      </c>
      <c r="IT41" s="60" t="e">
        <f>ZESTAWIENIE!#REF!</f>
        <v>#REF!</v>
      </c>
    </row>
    <row r="42" spans="1:254" ht="12.75" customHeight="1" x14ac:dyDescent="0.2">
      <c r="A42" s="3"/>
      <c r="B42" s="172" t="str">
        <f>ZESTAWIENIE!B37</f>
        <v/>
      </c>
      <c r="C42" s="173"/>
      <c r="D42" s="188">
        <f>ZESTAWIENIE!D37</f>
        <v>0</v>
      </c>
      <c r="E42" s="56"/>
      <c r="F42" s="56"/>
      <c r="G42" s="57"/>
      <c r="H42" s="176">
        <f>ZESTAWIENIE!E37</f>
        <v>0</v>
      </c>
      <c r="I42" s="59">
        <f>ZESTAWIENIE!F37</f>
        <v>0</v>
      </c>
      <c r="J42" s="60">
        <f>ZESTAWIENIE!G37</f>
        <v>0</v>
      </c>
      <c r="K42" s="60">
        <f>ZESTAWIENIE!H37</f>
        <v>0</v>
      </c>
      <c r="L42" s="60">
        <f>ZESTAWIENIE!M37</f>
        <v>0</v>
      </c>
      <c r="M42" s="60">
        <f>ZESTAWIENIE!N37</f>
        <v>0</v>
      </c>
      <c r="N42" s="60">
        <f>ZESTAWIENIE!O37</f>
        <v>0</v>
      </c>
      <c r="O42" s="60">
        <f>ZESTAWIENIE!P37</f>
        <v>0</v>
      </c>
      <c r="P42" s="60">
        <f>ZESTAWIENIE!Q37</f>
        <v>0</v>
      </c>
      <c r="Q42" s="60">
        <f>ZESTAWIENIE!R37</f>
        <v>0</v>
      </c>
      <c r="R42" s="60">
        <f>ZESTAWIENIE!S37</f>
        <v>0</v>
      </c>
      <c r="S42" s="60">
        <f>ZESTAWIENIE!T37</f>
        <v>0</v>
      </c>
      <c r="T42" s="60">
        <f>ZESTAWIENIE!U37</f>
        <v>0</v>
      </c>
      <c r="U42" s="60">
        <f>ZESTAWIENIE!V37</f>
        <v>0</v>
      </c>
      <c r="V42" s="60">
        <f>ZESTAWIENIE!W37</f>
        <v>0</v>
      </c>
      <c r="W42" s="189" t="str">
        <f>ZESTAWIENIE!AA37</f>
        <v/>
      </c>
      <c r="X42" s="60" t="str">
        <f>ZESTAWIENIE!AB37</f>
        <v/>
      </c>
      <c r="Y42" s="60" t="str">
        <f>ZESTAWIENIE!AC37</f>
        <v/>
      </c>
      <c r="Z42" s="60" t="str">
        <f>ZESTAWIENIE!AD37</f>
        <v/>
      </c>
      <c r="AA42" s="60" t="str">
        <f>ZESTAWIENIE!AE37</f>
        <v/>
      </c>
      <c r="AB42" s="60" t="str">
        <f>ZESTAWIENIE!AF37</f>
        <v/>
      </c>
      <c r="AC42" s="60" t="str">
        <f>ZESTAWIENIE!AG37</f>
        <v/>
      </c>
      <c r="AD42" s="60" t="str">
        <f>ZESTAWIENIE!AH37</f>
        <v/>
      </c>
      <c r="AE42" s="60" t="str">
        <f>ZESTAWIENIE!AI37</f>
        <v/>
      </c>
      <c r="AF42" s="60" t="str">
        <f>ZESTAWIENIE!AJ37</f>
        <v/>
      </c>
      <c r="AG42" s="60">
        <f>ZESTAWIENIE!AK37</f>
        <v>0</v>
      </c>
      <c r="AH42" s="60">
        <f>ZESTAWIENIE!AL37</f>
        <v>0</v>
      </c>
      <c r="AI42" s="60">
        <f>ZESTAWIENIE!AM37</f>
        <v>0</v>
      </c>
      <c r="AJ42" s="60">
        <f>ZESTAWIENIE!AN37</f>
        <v>0</v>
      </c>
      <c r="AK42" s="60">
        <f>ZESTAWIENIE!AO37</f>
        <v>0</v>
      </c>
      <c r="AL42" s="60">
        <f>ZESTAWIENIE!AP37</f>
        <v>0</v>
      </c>
      <c r="AM42" s="60">
        <f>ZESTAWIENIE!AQ37</f>
        <v>0</v>
      </c>
      <c r="AN42" s="60">
        <f>ZESTAWIENIE!AR37</f>
        <v>0</v>
      </c>
      <c r="AO42" s="60">
        <f>ZESTAWIENIE!AS37</f>
        <v>0</v>
      </c>
      <c r="AP42" s="60">
        <f>ZESTAWIENIE!AT37</f>
        <v>0</v>
      </c>
      <c r="AQ42" s="60">
        <f>ZESTAWIENIE!AU37</f>
        <v>0</v>
      </c>
      <c r="AR42" s="60">
        <f>ZESTAWIENIE!AV37</f>
        <v>0</v>
      </c>
      <c r="AS42" s="60">
        <f>ZESTAWIENIE!AW37</f>
        <v>0</v>
      </c>
      <c r="AT42" s="60">
        <f>ZESTAWIENIE!AX37</f>
        <v>0</v>
      </c>
      <c r="AU42" s="60">
        <f>ZESTAWIENIE!AY37</f>
        <v>0</v>
      </c>
      <c r="AV42" s="60">
        <f>ZESTAWIENIE!AZ37</f>
        <v>0</v>
      </c>
      <c r="AW42" s="60">
        <f>ZESTAWIENIE!BA37</f>
        <v>0</v>
      </c>
      <c r="AX42" s="60">
        <f>ZESTAWIENIE!BB37</f>
        <v>0</v>
      </c>
      <c r="AY42" s="60">
        <f>ZESTAWIENIE!BC37</f>
        <v>0</v>
      </c>
      <c r="AZ42" s="60">
        <f>ZESTAWIENIE!BD37</f>
        <v>0</v>
      </c>
      <c r="BA42" s="60">
        <f>ZESTAWIENIE!BE37</f>
        <v>0</v>
      </c>
      <c r="BB42" s="60">
        <f>ZESTAWIENIE!BF37</f>
        <v>0</v>
      </c>
      <c r="BC42" s="60">
        <f>ZESTAWIENIE!BG37</f>
        <v>0</v>
      </c>
      <c r="BD42" s="60">
        <f>ZESTAWIENIE!BH37</f>
        <v>0</v>
      </c>
      <c r="BE42" s="60">
        <f>ZESTAWIENIE!BI37</f>
        <v>0</v>
      </c>
      <c r="BF42" s="60">
        <f>ZESTAWIENIE!BJ37</f>
        <v>0</v>
      </c>
      <c r="BG42" s="60">
        <f>ZESTAWIENIE!BK37</f>
        <v>0</v>
      </c>
      <c r="BH42" s="60">
        <f>ZESTAWIENIE!BL37</f>
        <v>0</v>
      </c>
      <c r="BI42" s="60">
        <f>ZESTAWIENIE!BM37</f>
        <v>0</v>
      </c>
      <c r="BJ42" s="60">
        <f>ZESTAWIENIE!BN37</f>
        <v>0</v>
      </c>
      <c r="BK42" s="60">
        <f>ZESTAWIENIE!BO37</f>
        <v>0</v>
      </c>
      <c r="BL42" s="60">
        <f>ZESTAWIENIE!BP37</f>
        <v>0</v>
      </c>
      <c r="BM42" s="60">
        <f>ZESTAWIENIE!BQ37</f>
        <v>0</v>
      </c>
      <c r="BN42" s="60">
        <f>ZESTAWIENIE!BR37</f>
        <v>0</v>
      </c>
      <c r="BO42" s="60">
        <f>ZESTAWIENIE!BS37</f>
        <v>0</v>
      </c>
      <c r="BP42" s="60">
        <f>ZESTAWIENIE!BT37</f>
        <v>0</v>
      </c>
      <c r="BQ42" s="60">
        <f>ZESTAWIENIE!BU37</f>
        <v>0</v>
      </c>
      <c r="BR42" s="60">
        <f>ZESTAWIENIE!BV37</f>
        <v>0</v>
      </c>
      <c r="BS42" s="60">
        <f>ZESTAWIENIE!BW37</f>
        <v>0</v>
      </c>
      <c r="BT42" s="60">
        <f>ZESTAWIENIE!BX37</f>
        <v>0</v>
      </c>
      <c r="BU42" s="60">
        <f>ZESTAWIENIE!BY37</f>
        <v>0</v>
      </c>
      <c r="BV42" s="60">
        <f>ZESTAWIENIE!BZ37</f>
        <v>0</v>
      </c>
      <c r="BW42" s="60">
        <f>ZESTAWIENIE!CA37</f>
        <v>0</v>
      </c>
      <c r="BX42" s="60">
        <f>ZESTAWIENIE!CB37</f>
        <v>0</v>
      </c>
      <c r="BY42" s="60">
        <f>ZESTAWIENIE!CC37</f>
        <v>0</v>
      </c>
      <c r="BZ42" s="60">
        <f>ZESTAWIENIE!CD37</f>
        <v>0</v>
      </c>
      <c r="CA42" s="60">
        <f>ZESTAWIENIE!CE37</f>
        <v>0</v>
      </c>
      <c r="CB42" s="60">
        <f>ZESTAWIENIE!CF37</f>
        <v>0</v>
      </c>
      <c r="CC42" s="60">
        <f>ZESTAWIENIE!CG37</f>
        <v>0</v>
      </c>
      <c r="CD42" s="60">
        <f>ZESTAWIENIE!CH37</f>
        <v>0</v>
      </c>
      <c r="CE42" s="60">
        <f>ZESTAWIENIE!CI37</f>
        <v>0</v>
      </c>
      <c r="CF42" s="60">
        <f>ZESTAWIENIE!CJ37</f>
        <v>0</v>
      </c>
      <c r="CG42" s="60">
        <f>ZESTAWIENIE!CK37</f>
        <v>0</v>
      </c>
      <c r="CH42" s="60">
        <f>ZESTAWIENIE!CL37</f>
        <v>0</v>
      </c>
      <c r="CI42" s="60">
        <f>ZESTAWIENIE!CM37</f>
        <v>0</v>
      </c>
      <c r="CJ42" s="60">
        <f>ZESTAWIENIE!CN37</f>
        <v>0</v>
      </c>
      <c r="CK42" s="60">
        <f>ZESTAWIENIE!CO37</f>
        <v>0</v>
      </c>
      <c r="CL42" s="60">
        <f>ZESTAWIENIE!CP37</f>
        <v>0</v>
      </c>
      <c r="CM42" s="60">
        <f>ZESTAWIENIE!CQ37</f>
        <v>0</v>
      </c>
      <c r="CN42" s="60">
        <f>ZESTAWIENIE!CR37</f>
        <v>0</v>
      </c>
      <c r="CO42" s="60">
        <f>ZESTAWIENIE!CS37</f>
        <v>0</v>
      </c>
      <c r="CP42" s="60">
        <f>ZESTAWIENIE!CT37</f>
        <v>0</v>
      </c>
      <c r="CQ42" s="60">
        <f>ZESTAWIENIE!CU37</f>
        <v>0</v>
      </c>
      <c r="CR42" s="60">
        <f>ZESTAWIENIE!CV37</f>
        <v>0</v>
      </c>
      <c r="CS42" s="60">
        <f>ZESTAWIENIE!CW37</f>
        <v>0</v>
      </c>
      <c r="CT42" s="60">
        <f>ZESTAWIENIE!CX37</f>
        <v>0</v>
      </c>
      <c r="CU42" s="60">
        <f>ZESTAWIENIE!CY37</f>
        <v>0</v>
      </c>
      <c r="CV42" s="60">
        <f>ZESTAWIENIE!CZ37</f>
        <v>0</v>
      </c>
      <c r="CW42" s="60">
        <f>ZESTAWIENIE!DA37</f>
        <v>0</v>
      </c>
      <c r="CX42" s="60">
        <f>ZESTAWIENIE!DB37</f>
        <v>0</v>
      </c>
      <c r="CY42" s="60">
        <f>ZESTAWIENIE!DC37</f>
        <v>0</v>
      </c>
      <c r="CZ42" s="60">
        <f>ZESTAWIENIE!DD37</f>
        <v>0</v>
      </c>
      <c r="DA42" s="60">
        <f>ZESTAWIENIE!DE37</f>
        <v>0</v>
      </c>
      <c r="DB42" s="60">
        <f>ZESTAWIENIE!DF37</f>
        <v>0</v>
      </c>
      <c r="DC42" s="60">
        <f>ZESTAWIENIE!DG37</f>
        <v>0</v>
      </c>
      <c r="DD42" s="60">
        <f>ZESTAWIENIE!DH37</f>
        <v>0</v>
      </c>
      <c r="DE42" s="60">
        <f>ZESTAWIENIE!DI37</f>
        <v>0</v>
      </c>
      <c r="DF42" s="60">
        <f>ZESTAWIENIE!DJ37</f>
        <v>0</v>
      </c>
      <c r="DG42" s="60">
        <f>ZESTAWIENIE!DK37</f>
        <v>0</v>
      </c>
      <c r="DH42" s="60">
        <f>ZESTAWIENIE!DL37</f>
        <v>0</v>
      </c>
      <c r="DI42" s="60">
        <f>ZESTAWIENIE!DM37</f>
        <v>0</v>
      </c>
      <c r="DJ42" s="60">
        <f>ZESTAWIENIE!DN37</f>
        <v>0</v>
      </c>
      <c r="DK42" s="60">
        <f>ZESTAWIENIE!DO37</f>
        <v>0</v>
      </c>
      <c r="DL42" s="60">
        <f>ZESTAWIENIE!DP37</f>
        <v>0</v>
      </c>
      <c r="DM42" s="60">
        <f>ZESTAWIENIE!DQ37</f>
        <v>0</v>
      </c>
      <c r="DN42" s="60">
        <f>ZESTAWIENIE!DR37</f>
        <v>0</v>
      </c>
      <c r="DO42" s="60">
        <f>ZESTAWIENIE!DS37</f>
        <v>0</v>
      </c>
      <c r="DP42" s="60">
        <f>ZESTAWIENIE!DT37</f>
        <v>0</v>
      </c>
      <c r="DQ42" s="60">
        <f>ZESTAWIENIE!DU37</f>
        <v>0</v>
      </c>
      <c r="DR42" s="60">
        <f>ZESTAWIENIE!DV37</f>
        <v>0</v>
      </c>
      <c r="DS42" s="60">
        <f>ZESTAWIENIE!DW37</f>
        <v>0</v>
      </c>
      <c r="DT42" s="60">
        <f>ZESTAWIENIE!DX37</f>
        <v>0</v>
      </c>
      <c r="DU42" s="60">
        <f>ZESTAWIENIE!DY37</f>
        <v>0</v>
      </c>
      <c r="DV42" s="60">
        <f>ZESTAWIENIE!DZ37</f>
        <v>0</v>
      </c>
      <c r="DW42" s="60">
        <f>ZESTAWIENIE!EA37</f>
        <v>0</v>
      </c>
      <c r="DX42" s="60">
        <f>ZESTAWIENIE!EB37</f>
        <v>0</v>
      </c>
      <c r="DY42" s="60">
        <f>ZESTAWIENIE!EC37</f>
        <v>0</v>
      </c>
      <c r="DZ42" s="60">
        <f>ZESTAWIENIE!ED37</f>
        <v>0</v>
      </c>
      <c r="EA42" s="60">
        <f>ZESTAWIENIE!EE37</f>
        <v>0</v>
      </c>
      <c r="EB42" s="60">
        <f>ZESTAWIENIE!EF37</f>
        <v>0</v>
      </c>
      <c r="EC42" s="60">
        <f>ZESTAWIENIE!EG37</f>
        <v>0</v>
      </c>
      <c r="ED42" s="60">
        <f>ZESTAWIENIE!EH37</f>
        <v>0</v>
      </c>
      <c r="EE42" s="60">
        <f>ZESTAWIENIE!EI37</f>
        <v>0</v>
      </c>
      <c r="EF42" s="60">
        <f>ZESTAWIENIE!EJ37</f>
        <v>0</v>
      </c>
      <c r="EG42" s="60">
        <f>ZESTAWIENIE!EK37</f>
        <v>0</v>
      </c>
      <c r="EH42" s="60">
        <f>ZESTAWIENIE!EL37</f>
        <v>0</v>
      </c>
      <c r="EI42" s="60">
        <f>ZESTAWIENIE!EM37</f>
        <v>0</v>
      </c>
      <c r="EJ42" s="60">
        <f>ZESTAWIENIE!EN37</f>
        <v>0</v>
      </c>
      <c r="EK42" s="60">
        <f>ZESTAWIENIE!EO37</f>
        <v>0</v>
      </c>
      <c r="EL42" s="60">
        <f>ZESTAWIENIE!EP37</f>
        <v>0</v>
      </c>
      <c r="EM42" s="60">
        <f>ZESTAWIENIE!EQ37</f>
        <v>0</v>
      </c>
      <c r="EN42" s="60">
        <f>ZESTAWIENIE!ER37</f>
        <v>0</v>
      </c>
      <c r="EO42" s="60">
        <f>ZESTAWIENIE!ES37</f>
        <v>0</v>
      </c>
      <c r="EP42" s="60">
        <f>ZESTAWIENIE!ET37</f>
        <v>0</v>
      </c>
      <c r="EQ42" s="60">
        <f>ZESTAWIENIE!EU37</f>
        <v>0</v>
      </c>
      <c r="ER42" s="60">
        <f>ZESTAWIENIE!EV37</f>
        <v>0</v>
      </c>
      <c r="ES42" s="60">
        <f>ZESTAWIENIE!EW37</f>
        <v>0</v>
      </c>
      <c r="ET42" s="60">
        <f>ZESTAWIENIE!EX37</f>
        <v>0</v>
      </c>
      <c r="EU42" s="60">
        <f>ZESTAWIENIE!EY37</f>
        <v>0</v>
      </c>
      <c r="EV42" s="60">
        <f>ZESTAWIENIE!EZ37</f>
        <v>0</v>
      </c>
      <c r="EW42" s="60">
        <f>ZESTAWIENIE!FA37</f>
        <v>0</v>
      </c>
      <c r="EX42" s="60">
        <f>ZESTAWIENIE!FB37</f>
        <v>0</v>
      </c>
      <c r="EY42" s="60">
        <f>ZESTAWIENIE!FC37</f>
        <v>0</v>
      </c>
      <c r="EZ42" s="60">
        <f>ZESTAWIENIE!FD37</f>
        <v>0</v>
      </c>
      <c r="FA42" s="60">
        <f>ZESTAWIENIE!FE37</f>
        <v>0</v>
      </c>
      <c r="FB42" s="60">
        <f>ZESTAWIENIE!FF37</f>
        <v>0</v>
      </c>
      <c r="FC42" s="60">
        <f>ZESTAWIENIE!FG37</f>
        <v>0</v>
      </c>
      <c r="FD42" s="60">
        <f>ZESTAWIENIE!FH37</f>
        <v>0</v>
      </c>
      <c r="FE42" s="60">
        <f>ZESTAWIENIE!FI37</f>
        <v>0</v>
      </c>
      <c r="FF42" s="60">
        <f>ZESTAWIENIE!FJ37</f>
        <v>0</v>
      </c>
      <c r="FG42" s="60">
        <f>ZESTAWIENIE!FK37</f>
        <v>0</v>
      </c>
      <c r="FH42" s="60">
        <f>ZESTAWIENIE!FL37</f>
        <v>0</v>
      </c>
      <c r="FI42" s="60">
        <f>ZESTAWIENIE!FM37</f>
        <v>0</v>
      </c>
      <c r="FJ42" s="60">
        <f>ZESTAWIENIE!FN37</f>
        <v>0</v>
      </c>
      <c r="FK42" s="60">
        <f>ZESTAWIENIE!FO37</f>
        <v>0</v>
      </c>
      <c r="FL42" s="60">
        <f>ZESTAWIENIE!FP37</f>
        <v>0</v>
      </c>
      <c r="FM42" s="60">
        <f>ZESTAWIENIE!FQ37</f>
        <v>0</v>
      </c>
      <c r="FN42" s="60">
        <f>ZESTAWIENIE!FR37</f>
        <v>0</v>
      </c>
      <c r="FO42" s="60">
        <f>ZESTAWIENIE!FS37</f>
        <v>0</v>
      </c>
      <c r="FP42" s="60">
        <f>ZESTAWIENIE!FT37</f>
        <v>0</v>
      </c>
      <c r="FQ42" s="60">
        <f>ZESTAWIENIE!FU37</f>
        <v>0</v>
      </c>
      <c r="FR42" s="60">
        <f>ZESTAWIENIE!FV37</f>
        <v>0</v>
      </c>
      <c r="FS42" s="60">
        <f>ZESTAWIENIE!FW37</f>
        <v>0</v>
      </c>
      <c r="FT42" s="60">
        <f>ZESTAWIENIE!FX37</f>
        <v>0</v>
      </c>
      <c r="FU42" s="60">
        <f>ZESTAWIENIE!FY37</f>
        <v>0</v>
      </c>
      <c r="FV42" s="60">
        <f>ZESTAWIENIE!FZ37</f>
        <v>0</v>
      </c>
      <c r="FW42" s="60">
        <f>ZESTAWIENIE!GA37</f>
        <v>0</v>
      </c>
      <c r="FX42" s="60">
        <f>ZESTAWIENIE!GB37</f>
        <v>0</v>
      </c>
      <c r="FY42" s="60">
        <f>ZESTAWIENIE!GC37</f>
        <v>0</v>
      </c>
      <c r="FZ42" s="60">
        <f>ZESTAWIENIE!GD37</f>
        <v>0</v>
      </c>
      <c r="GA42" s="60">
        <f>ZESTAWIENIE!GE37</f>
        <v>0</v>
      </c>
      <c r="GB42" s="60">
        <f>ZESTAWIENIE!GF37</f>
        <v>0</v>
      </c>
      <c r="GC42" s="60">
        <f>ZESTAWIENIE!GG37</f>
        <v>0</v>
      </c>
      <c r="GD42" s="60">
        <f>ZESTAWIENIE!GH37</f>
        <v>0</v>
      </c>
      <c r="GE42" s="60">
        <f>ZESTAWIENIE!GI37</f>
        <v>0</v>
      </c>
      <c r="GF42" s="60">
        <f>ZESTAWIENIE!GJ37</f>
        <v>0</v>
      </c>
      <c r="GG42" s="60">
        <f>ZESTAWIENIE!GK37</f>
        <v>0</v>
      </c>
      <c r="GH42" s="60">
        <f>ZESTAWIENIE!GL37</f>
        <v>0</v>
      </c>
      <c r="GI42" s="60">
        <f>ZESTAWIENIE!GM37</f>
        <v>0</v>
      </c>
      <c r="GJ42" s="60">
        <f>ZESTAWIENIE!GN37</f>
        <v>0</v>
      </c>
      <c r="GK42" s="60">
        <f>ZESTAWIENIE!GO37</f>
        <v>0</v>
      </c>
      <c r="GL42" s="60">
        <f>ZESTAWIENIE!GP37</f>
        <v>0</v>
      </c>
      <c r="GM42" s="60">
        <f>ZESTAWIENIE!GQ37</f>
        <v>0</v>
      </c>
      <c r="GN42" s="60">
        <f>ZESTAWIENIE!GR37</f>
        <v>0</v>
      </c>
      <c r="GO42" s="60">
        <f>ZESTAWIENIE!GS37</f>
        <v>0</v>
      </c>
      <c r="GP42" s="60">
        <f>ZESTAWIENIE!GT37</f>
        <v>0</v>
      </c>
      <c r="GQ42" s="60">
        <f>ZESTAWIENIE!GU37</f>
        <v>0</v>
      </c>
      <c r="GR42" s="60">
        <f>ZESTAWIENIE!GV37</f>
        <v>0</v>
      </c>
      <c r="GS42" s="60">
        <f>ZESTAWIENIE!GW37</f>
        <v>0</v>
      </c>
      <c r="GT42" s="60">
        <f>ZESTAWIENIE!GX37</f>
        <v>0</v>
      </c>
      <c r="GU42" s="60">
        <f>ZESTAWIENIE!GY37</f>
        <v>0</v>
      </c>
      <c r="GV42" s="60">
        <f>ZESTAWIENIE!GZ37</f>
        <v>0</v>
      </c>
      <c r="GW42" s="60">
        <f>ZESTAWIENIE!HA37</f>
        <v>0</v>
      </c>
      <c r="GX42" s="60">
        <f>ZESTAWIENIE!HB37</f>
        <v>0</v>
      </c>
      <c r="GY42" s="60">
        <f>ZESTAWIENIE!HC37</f>
        <v>0</v>
      </c>
      <c r="GZ42" s="60">
        <f>ZESTAWIENIE!HD37</f>
        <v>0</v>
      </c>
      <c r="HA42" s="60">
        <f>ZESTAWIENIE!HE37</f>
        <v>0</v>
      </c>
      <c r="HB42" s="60">
        <f>ZESTAWIENIE!HF37</f>
        <v>0</v>
      </c>
      <c r="HC42" s="60">
        <f>ZESTAWIENIE!HG37</f>
        <v>0</v>
      </c>
      <c r="HD42" s="60">
        <f>ZESTAWIENIE!HH37</f>
        <v>0</v>
      </c>
      <c r="HE42" s="60">
        <f>ZESTAWIENIE!HI37</f>
        <v>0</v>
      </c>
      <c r="HF42" s="60">
        <f>ZESTAWIENIE!HJ37</f>
        <v>0</v>
      </c>
      <c r="HG42" s="60">
        <f>ZESTAWIENIE!HK37</f>
        <v>0</v>
      </c>
      <c r="HH42" s="60">
        <f>ZESTAWIENIE!HL37</f>
        <v>0</v>
      </c>
      <c r="HI42" s="60">
        <f>ZESTAWIENIE!HM37</f>
        <v>0</v>
      </c>
      <c r="HJ42" s="60">
        <f>ZESTAWIENIE!HN37</f>
        <v>0</v>
      </c>
      <c r="HK42" s="60">
        <f>ZESTAWIENIE!HO37</f>
        <v>0</v>
      </c>
      <c r="HL42" s="60">
        <f>ZESTAWIENIE!HP37</f>
        <v>0</v>
      </c>
      <c r="HM42" s="60">
        <f>ZESTAWIENIE!HQ37</f>
        <v>0</v>
      </c>
      <c r="HN42" s="60">
        <f>ZESTAWIENIE!HR37</f>
        <v>0</v>
      </c>
      <c r="HO42" s="60">
        <f>ZESTAWIENIE!HS37</f>
        <v>0</v>
      </c>
      <c r="HP42" s="60">
        <f>ZESTAWIENIE!HT37</f>
        <v>0</v>
      </c>
      <c r="HQ42" s="60">
        <f>ZESTAWIENIE!HU37</f>
        <v>0</v>
      </c>
      <c r="HR42" s="60">
        <f>ZESTAWIENIE!HV37</f>
        <v>0</v>
      </c>
      <c r="HS42" s="60">
        <f>ZESTAWIENIE!HW37</f>
        <v>0</v>
      </c>
      <c r="HT42" s="60">
        <f>ZESTAWIENIE!HX37</f>
        <v>0</v>
      </c>
      <c r="HU42" s="60">
        <f>ZESTAWIENIE!HY37</f>
        <v>0</v>
      </c>
      <c r="HV42" s="60">
        <f>ZESTAWIENIE!HZ37</f>
        <v>0</v>
      </c>
      <c r="HW42" s="60">
        <f>ZESTAWIENIE!IA37</f>
        <v>0</v>
      </c>
      <c r="HX42" s="60">
        <f>ZESTAWIENIE!IB37</f>
        <v>0</v>
      </c>
      <c r="HY42" s="60">
        <f>ZESTAWIENIE!IC37</f>
        <v>0</v>
      </c>
      <c r="HZ42" s="60">
        <f>ZESTAWIENIE!ID37</f>
        <v>0</v>
      </c>
      <c r="IA42" s="60">
        <f>ZESTAWIENIE!IE37</f>
        <v>0</v>
      </c>
      <c r="IB42" s="60">
        <f>ZESTAWIENIE!IF37</f>
        <v>0</v>
      </c>
      <c r="IC42" s="60">
        <f>ZESTAWIENIE!IG37</f>
        <v>0</v>
      </c>
      <c r="ID42" s="60">
        <f>ZESTAWIENIE!IH37</f>
        <v>0</v>
      </c>
      <c r="IE42" s="60">
        <f>ZESTAWIENIE!II37</f>
        <v>0</v>
      </c>
      <c r="IF42" s="60">
        <f>ZESTAWIENIE!IJ37</f>
        <v>0</v>
      </c>
      <c r="IG42" s="60">
        <f>ZESTAWIENIE!IK37</f>
        <v>0</v>
      </c>
      <c r="IH42" s="60">
        <f>ZESTAWIENIE!IL37</f>
        <v>0</v>
      </c>
      <c r="II42" s="60">
        <f>ZESTAWIENIE!IM37</f>
        <v>0</v>
      </c>
      <c r="IJ42" s="60">
        <f>ZESTAWIENIE!IN37</f>
        <v>0</v>
      </c>
      <c r="IK42" s="60">
        <f>ZESTAWIENIE!IO37</f>
        <v>0</v>
      </c>
      <c r="IL42" s="60">
        <f>ZESTAWIENIE!IP37</f>
        <v>0</v>
      </c>
      <c r="IM42" s="60">
        <f>ZESTAWIENIE!IQ37</f>
        <v>0</v>
      </c>
      <c r="IN42" s="60">
        <f>ZESTAWIENIE!IR37</f>
        <v>0</v>
      </c>
      <c r="IO42" s="60">
        <f>ZESTAWIENIE!IS37</f>
        <v>0</v>
      </c>
      <c r="IP42" s="60">
        <f>ZESTAWIENIE!IT37</f>
        <v>0</v>
      </c>
      <c r="IQ42" s="60">
        <f>ZESTAWIENIE!IU37</f>
        <v>0</v>
      </c>
      <c r="IR42" s="60">
        <f>ZESTAWIENIE!IV37</f>
        <v>0</v>
      </c>
      <c r="IS42" s="60" t="e">
        <f>ZESTAWIENIE!#REF!</f>
        <v>#REF!</v>
      </c>
      <c r="IT42" s="60" t="e">
        <f>ZESTAWIENIE!#REF!</f>
        <v>#REF!</v>
      </c>
    </row>
    <row r="43" spans="1:254" ht="12.75" customHeight="1" x14ac:dyDescent="0.2">
      <c r="A43" s="3"/>
      <c r="B43" s="172" t="str">
        <f>ZESTAWIENIE!B38</f>
        <v/>
      </c>
      <c r="C43" s="173"/>
      <c r="D43" s="188">
        <f>ZESTAWIENIE!D38</f>
        <v>0</v>
      </c>
      <c r="E43" s="56"/>
      <c r="F43" s="56"/>
      <c r="G43" s="57"/>
      <c r="H43" s="176">
        <f>ZESTAWIENIE!E38</f>
        <v>0</v>
      </c>
      <c r="I43" s="59">
        <f>ZESTAWIENIE!F38</f>
        <v>0</v>
      </c>
      <c r="J43" s="60">
        <f>ZESTAWIENIE!G38</f>
        <v>0</v>
      </c>
      <c r="K43" s="60">
        <f>ZESTAWIENIE!H38</f>
        <v>0</v>
      </c>
      <c r="L43" s="60">
        <f>ZESTAWIENIE!M38</f>
        <v>0</v>
      </c>
      <c r="M43" s="60">
        <f>ZESTAWIENIE!N38</f>
        <v>0</v>
      </c>
      <c r="N43" s="60">
        <f>ZESTAWIENIE!O38</f>
        <v>0</v>
      </c>
      <c r="O43" s="60">
        <f>ZESTAWIENIE!P38</f>
        <v>0</v>
      </c>
      <c r="P43" s="60">
        <f>ZESTAWIENIE!Q38</f>
        <v>0</v>
      </c>
      <c r="Q43" s="60">
        <f>ZESTAWIENIE!R38</f>
        <v>0</v>
      </c>
      <c r="R43" s="60">
        <f>ZESTAWIENIE!S38</f>
        <v>0</v>
      </c>
      <c r="S43" s="60">
        <f>ZESTAWIENIE!T38</f>
        <v>0</v>
      </c>
      <c r="T43" s="60">
        <f>ZESTAWIENIE!U38</f>
        <v>0</v>
      </c>
      <c r="U43" s="60">
        <f>ZESTAWIENIE!V38</f>
        <v>0</v>
      </c>
      <c r="V43" s="60">
        <f>ZESTAWIENIE!W38</f>
        <v>0</v>
      </c>
      <c r="W43" s="189" t="str">
        <f>ZESTAWIENIE!AA38</f>
        <v/>
      </c>
      <c r="X43" s="60" t="str">
        <f>ZESTAWIENIE!AB38</f>
        <v/>
      </c>
      <c r="Y43" s="60" t="str">
        <f>ZESTAWIENIE!AC38</f>
        <v/>
      </c>
      <c r="Z43" s="60" t="str">
        <f>ZESTAWIENIE!AD38</f>
        <v/>
      </c>
      <c r="AA43" s="60" t="str">
        <f>ZESTAWIENIE!AE38</f>
        <v/>
      </c>
      <c r="AB43" s="60" t="str">
        <f>ZESTAWIENIE!AF38</f>
        <v/>
      </c>
      <c r="AC43" s="60" t="str">
        <f>ZESTAWIENIE!AG38</f>
        <v/>
      </c>
      <c r="AD43" s="60" t="str">
        <f>ZESTAWIENIE!AH38</f>
        <v/>
      </c>
      <c r="AE43" s="60" t="str">
        <f>ZESTAWIENIE!AI38</f>
        <v/>
      </c>
      <c r="AF43" s="60" t="str">
        <f>ZESTAWIENIE!AJ38</f>
        <v/>
      </c>
      <c r="AG43" s="60">
        <f>ZESTAWIENIE!AK38</f>
        <v>0</v>
      </c>
      <c r="AH43" s="60">
        <f>ZESTAWIENIE!AL38</f>
        <v>0</v>
      </c>
      <c r="AI43" s="60">
        <f>ZESTAWIENIE!AM38</f>
        <v>0</v>
      </c>
      <c r="AJ43" s="60">
        <f>ZESTAWIENIE!AN38</f>
        <v>0</v>
      </c>
      <c r="AK43" s="60">
        <f>ZESTAWIENIE!AO38</f>
        <v>0</v>
      </c>
      <c r="AL43" s="60">
        <f>ZESTAWIENIE!AP38</f>
        <v>0</v>
      </c>
      <c r="AM43" s="60">
        <f>ZESTAWIENIE!AQ38</f>
        <v>0</v>
      </c>
      <c r="AN43" s="60">
        <f>ZESTAWIENIE!AR38</f>
        <v>0</v>
      </c>
      <c r="AO43" s="60">
        <f>ZESTAWIENIE!AS38</f>
        <v>0</v>
      </c>
      <c r="AP43" s="60">
        <f>ZESTAWIENIE!AT38</f>
        <v>0</v>
      </c>
      <c r="AQ43" s="60">
        <f>ZESTAWIENIE!AU38</f>
        <v>0</v>
      </c>
      <c r="AR43" s="60">
        <f>ZESTAWIENIE!AV38</f>
        <v>0</v>
      </c>
      <c r="AS43" s="60">
        <f>ZESTAWIENIE!AW38</f>
        <v>0</v>
      </c>
      <c r="AT43" s="60">
        <f>ZESTAWIENIE!AX38</f>
        <v>0</v>
      </c>
      <c r="AU43" s="60">
        <f>ZESTAWIENIE!AY38</f>
        <v>0</v>
      </c>
      <c r="AV43" s="60">
        <f>ZESTAWIENIE!AZ38</f>
        <v>0</v>
      </c>
      <c r="AW43" s="60">
        <f>ZESTAWIENIE!BA38</f>
        <v>0</v>
      </c>
      <c r="AX43" s="60">
        <f>ZESTAWIENIE!BB38</f>
        <v>0</v>
      </c>
      <c r="AY43" s="60">
        <f>ZESTAWIENIE!BC38</f>
        <v>0</v>
      </c>
      <c r="AZ43" s="60">
        <f>ZESTAWIENIE!BD38</f>
        <v>0</v>
      </c>
      <c r="BA43" s="60">
        <f>ZESTAWIENIE!BE38</f>
        <v>0</v>
      </c>
      <c r="BB43" s="60">
        <f>ZESTAWIENIE!BF38</f>
        <v>0</v>
      </c>
      <c r="BC43" s="60">
        <f>ZESTAWIENIE!BG38</f>
        <v>0</v>
      </c>
      <c r="BD43" s="60">
        <f>ZESTAWIENIE!BH38</f>
        <v>0</v>
      </c>
      <c r="BE43" s="60">
        <f>ZESTAWIENIE!BI38</f>
        <v>0</v>
      </c>
      <c r="BF43" s="60">
        <f>ZESTAWIENIE!BJ38</f>
        <v>0</v>
      </c>
      <c r="BG43" s="60">
        <f>ZESTAWIENIE!BK38</f>
        <v>0</v>
      </c>
      <c r="BH43" s="60">
        <f>ZESTAWIENIE!BL38</f>
        <v>0</v>
      </c>
      <c r="BI43" s="60">
        <f>ZESTAWIENIE!BM38</f>
        <v>0</v>
      </c>
      <c r="BJ43" s="60">
        <f>ZESTAWIENIE!BN38</f>
        <v>0</v>
      </c>
      <c r="BK43" s="60">
        <f>ZESTAWIENIE!BO38</f>
        <v>0</v>
      </c>
      <c r="BL43" s="60">
        <f>ZESTAWIENIE!BP38</f>
        <v>0</v>
      </c>
      <c r="BM43" s="60">
        <f>ZESTAWIENIE!BQ38</f>
        <v>0</v>
      </c>
      <c r="BN43" s="60">
        <f>ZESTAWIENIE!BR38</f>
        <v>0</v>
      </c>
      <c r="BO43" s="60">
        <f>ZESTAWIENIE!BS38</f>
        <v>0</v>
      </c>
      <c r="BP43" s="60">
        <f>ZESTAWIENIE!BT38</f>
        <v>0</v>
      </c>
      <c r="BQ43" s="60">
        <f>ZESTAWIENIE!BU38</f>
        <v>0</v>
      </c>
      <c r="BR43" s="60">
        <f>ZESTAWIENIE!BV38</f>
        <v>0</v>
      </c>
      <c r="BS43" s="60">
        <f>ZESTAWIENIE!BW38</f>
        <v>0</v>
      </c>
      <c r="BT43" s="60">
        <f>ZESTAWIENIE!BX38</f>
        <v>0</v>
      </c>
      <c r="BU43" s="60">
        <f>ZESTAWIENIE!BY38</f>
        <v>0</v>
      </c>
      <c r="BV43" s="60">
        <f>ZESTAWIENIE!BZ38</f>
        <v>0</v>
      </c>
      <c r="BW43" s="60">
        <f>ZESTAWIENIE!CA38</f>
        <v>0</v>
      </c>
      <c r="BX43" s="60">
        <f>ZESTAWIENIE!CB38</f>
        <v>0</v>
      </c>
      <c r="BY43" s="60">
        <f>ZESTAWIENIE!CC38</f>
        <v>0</v>
      </c>
      <c r="BZ43" s="60">
        <f>ZESTAWIENIE!CD38</f>
        <v>0</v>
      </c>
      <c r="CA43" s="60">
        <f>ZESTAWIENIE!CE38</f>
        <v>0</v>
      </c>
      <c r="CB43" s="60">
        <f>ZESTAWIENIE!CF38</f>
        <v>0</v>
      </c>
      <c r="CC43" s="60">
        <f>ZESTAWIENIE!CG38</f>
        <v>0</v>
      </c>
      <c r="CD43" s="60">
        <f>ZESTAWIENIE!CH38</f>
        <v>0</v>
      </c>
      <c r="CE43" s="60">
        <f>ZESTAWIENIE!CI38</f>
        <v>0</v>
      </c>
      <c r="CF43" s="60">
        <f>ZESTAWIENIE!CJ38</f>
        <v>0</v>
      </c>
      <c r="CG43" s="60">
        <f>ZESTAWIENIE!CK38</f>
        <v>0</v>
      </c>
      <c r="CH43" s="60">
        <f>ZESTAWIENIE!CL38</f>
        <v>0</v>
      </c>
      <c r="CI43" s="60">
        <f>ZESTAWIENIE!CM38</f>
        <v>0</v>
      </c>
      <c r="CJ43" s="60">
        <f>ZESTAWIENIE!CN38</f>
        <v>0</v>
      </c>
      <c r="CK43" s="60">
        <f>ZESTAWIENIE!CO38</f>
        <v>0</v>
      </c>
      <c r="CL43" s="60">
        <f>ZESTAWIENIE!CP38</f>
        <v>0</v>
      </c>
      <c r="CM43" s="60">
        <f>ZESTAWIENIE!CQ38</f>
        <v>0</v>
      </c>
      <c r="CN43" s="60">
        <f>ZESTAWIENIE!CR38</f>
        <v>0</v>
      </c>
      <c r="CO43" s="60">
        <f>ZESTAWIENIE!CS38</f>
        <v>0</v>
      </c>
      <c r="CP43" s="60">
        <f>ZESTAWIENIE!CT38</f>
        <v>0</v>
      </c>
      <c r="CQ43" s="60">
        <f>ZESTAWIENIE!CU38</f>
        <v>0</v>
      </c>
      <c r="CR43" s="60">
        <f>ZESTAWIENIE!CV38</f>
        <v>0</v>
      </c>
      <c r="CS43" s="60">
        <f>ZESTAWIENIE!CW38</f>
        <v>0</v>
      </c>
      <c r="CT43" s="60">
        <f>ZESTAWIENIE!CX38</f>
        <v>0</v>
      </c>
      <c r="CU43" s="60">
        <f>ZESTAWIENIE!CY38</f>
        <v>0</v>
      </c>
      <c r="CV43" s="60">
        <f>ZESTAWIENIE!CZ38</f>
        <v>0</v>
      </c>
      <c r="CW43" s="60">
        <f>ZESTAWIENIE!DA38</f>
        <v>0</v>
      </c>
      <c r="CX43" s="60">
        <f>ZESTAWIENIE!DB38</f>
        <v>0</v>
      </c>
      <c r="CY43" s="60">
        <f>ZESTAWIENIE!DC38</f>
        <v>0</v>
      </c>
      <c r="CZ43" s="60">
        <f>ZESTAWIENIE!DD38</f>
        <v>0</v>
      </c>
      <c r="DA43" s="60">
        <f>ZESTAWIENIE!DE38</f>
        <v>0</v>
      </c>
      <c r="DB43" s="60">
        <f>ZESTAWIENIE!DF38</f>
        <v>0</v>
      </c>
      <c r="DC43" s="60">
        <f>ZESTAWIENIE!DG38</f>
        <v>0</v>
      </c>
      <c r="DD43" s="60">
        <f>ZESTAWIENIE!DH38</f>
        <v>0</v>
      </c>
      <c r="DE43" s="60">
        <f>ZESTAWIENIE!DI38</f>
        <v>0</v>
      </c>
      <c r="DF43" s="60">
        <f>ZESTAWIENIE!DJ38</f>
        <v>0</v>
      </c>
      <c r="DG43" s="60">
        <f>ZESTAWIENIE!DK38</f>
        <v>0</v>
      </c>
      <c r="DH43" s="60">
        <f>ZESTAWIENIE!DL38</f>
        <v>0</v>
      </c>
      <c r="DI43" s="60">
        <f>ZESTAWIENIE!DM38</f>
        <v>0</v>
      </c>
      <c r="DJ43" s="60">
        <f>ZESTAWIENIE!DN38</f>
        <v>0</v>
      </c>
      <c r="DK43" s="60">
        <f>ZESTAWIENIE!DO38</f>
        <v>0</v>
      </c>
      <c r="DL43" s="60">
        <f>ZESTAWIENIE!DP38</f>
        <v>0</v>
      </c>
      <c r="DM43" s="60">
        <f>ZESTAWIENIE!DQ38</f>
        <v>0</v>
      </c>
      <c r="DN43" s="60">
        <f>ZESTAWIENIE!DR38</f>
        <v>0</v>
      </c>
      <c r="DO43" s="60">
        <f>ZESTAWIENIE!DS38</f>
        <v>0</v>
      </c>
      <c r="DP43" s="60">
        <f>ZESTAWIENIE!DT38</f>
        <v>0</v>
      </c>
      <c r="DQ43" s="60">
        <f>ZESTAWIENIE!DU38</f>
        <v>0</v>
      </c>
      <c r="DR43" s="60">
        <f>ZESTAWIENIE!DV38</f>
        <v>0</v>
      </c>
      <c r="DS43" s="60">
        <f>ZESTAWIENIE!DW38</f>
        <v>0</v>
      </c>
      <c r="DT43" s="60">
        <f>ZESTAWIENIE!DX38</f>
        <v>0</v>
      </c>
      <c r="DU43" s="60">
        <f>ZESTAWIENIE!DY38</f>
        <v>0</v>
      </c>
      <c r="DV43" s="60">
        <f>ZESTAWIENIE!DZ38</f>
        <v>0</v>
      </c>
      <c r="DW43" s="60">
        <f>ZESTAWIENIE!EA38</f>
        <v>0</v>
      </c>
      <c r="DX43" s="60">
        <f>ZESTAWIENIE!EB38</f>
        <v>0</v>
      </c>
      <c r="DY43" s="60">
        <f>ZESTAWIENIE!EC38</f>
        <v>0</v>
      </c>
      <c r="DZ43" s="60">
        <f>ZESTAWIENIE!ED38</f>
        <v>0</v>
      </c>
      <c r="EA43" s="60">
        <f>ZESTAWIENIE!EE38</f>
        <v>0</v>
      </c>
      <c r="EB43" s="60">
        <f>ZESTAWIENIE!EF38</f>
        <v>0</v>
      </c>
      <c r="EC43" s="60">
        <f>ZESTAWIENIE!EG38</f>
        <v>0</v>
      </c>
      <c r="ED43" s="60">
        <f>ZESTAWIENIE!EH38</f>
        <v>0</v>
      </c>
      <c r="EE43" s="60">
        <f>ZESTAWIENIE!EI38</f>
        <v>0</v>
      </c>
      <c r="EF43" s="60">
        <f>ZESTAWIENIE!EJ38</f>
        <v>0</v>
      </c>
      <c r="EG43" s="60">
        <f>ZESTAWIENIE!EK38</f>
        <v>0</v>
      </c>
      <c r="EH43" s="60">
        <f>ZESTAWIENIE!EL38</f>
        <v>0</v>
      </c>
      <c r="EI43" s="60">
        <f>ZESTAWIENIE!EM38</f>
        <v>0</v>
      </c>
      <c r="EJ43" s="60">
        <f>ZESTAWIENIE!EN38</f>
        <v>0</v>
      </c>
      <c r="EK43" s="60">
        <f>ZESTAWIENIE!EO38</f>
        <v>0</v>
      </c>
      <c r="EL43" s="60">
        <f>ZESTAWIENIE!EP38</f>
        <v>0</v>
      </c>
      <c r="EM43" s="60">
        <f>ZESTAWIENIE!EQ38</f>
        <v>0</v>
      </c>
      <c r="EN43" s="60">
        <f>ZESTAWIENIE!ER38</f>
        <v>0</v>
      </c>
      <c r="EO43" s="60">
        <f>ZESTAWIENIE!ES38</f>
        <v>0</v>
      </c>
      <c r="EP43" s="60">
        <f>ZESTAWIENIE!ET38</f>
        <v>0</v>
      </c>
      <c r="EQ43" s="60">
        <f>ZESTAWIENIE!EU38</f>
        <v>0</v>
      </c>
      <c r="ER43" s="60">
        <f>ZESTAWIENIE!EV38</f>
        <v>0</v>
      </c>
      <c r="ES43" s="60">
        <f>ZESTAWIENIE!EW38</f>
        <v>0</v>
      </c>
      <c r="ET43" s="60">
        <f>ZESTAWIENIE!EX38</f>
        <v>0</v>
      </c>
      <c r="EU43" s="60">
        <f>ZESTAWIENIE!EY38</f>
        <v>0</v>
      </c>
      <c r="EV43" s="60">
        <f>ZESTAWIENIE!EZ38</f>
        <v>0</v>
      </c>
      <c r="EW43" s="60">
        <f>ZESTAWIENIE!FA38</f>
        <v>0</v>
      </c>
      <c r="EX43" s="60">
        <f>ZESTAWIENIE!FB38</f>
        <v>0</v>
      </c>
      <c r="EY43" s="60">
        <f>ZESTAWIENIE!FC38</f>
        <v>0</v>
      </c>
      <c r="EZ43" s="60">
        <f>ZESTAWIENIE!FD38</f>
        <v>0</v>
      </c>
      <c r="FA43" s="60">
        <f>ZESTAWIENIE!FE38</f>
        <v>0</v>
      </c>
      <c r="FB43" s="60">
        <f>ZESTAWIENIE!FF38</f>
        <v>0</v>
      </c>
      <c r="FC43" s="60">
        <f>ZESTAWIENIE!FG38</f>
        <v>0</v>
      </c>
      <c r="FD43" s="60">
        <f>ZESTAWIENIE!FH38</f>
        <v>0</v>
      </c>
      <c r="FE43" s="60">
        <f>ZESTAWIENIE!FI38</f>
        <v>0</v>
      </c>
      <c r="FF43" s="60">
        <f>ZESTAWIENIE!FJ38</f>
        <v>0</v>
      </c>
      <c r="FG43" s="60">
        <f>ZESTAWIENIE!FK38</f>
        <v>0</v>
      </c>
      <c r="FH43" s="60">
        <f>ZESTAWIENIE!FL38</f>
        <v>0</v>
      </c>
      <c r="FI43" s="60">
        <f>ZESTAWIENIE!FM38</f>
        <v>0</v>
      </c>
      <c r="FJ43" s="60">
        <f>ZESTAWIENIE!FN38</f>
        <v>0</v>
      </c>
      <c r="FK43" s="60">
        <f>ZESTAWIENIE!FO38</f>
        <v>0</v>
      </c>
      <c r="FL43" s="60">
        <f>ZESTAWIENIE!FP38</f>
        <v>0</v>
      </c>
      <c r="FM43" s="60">
        <f>ZESTAWIENIE!FQ38</f>
        <v>0</v>
      </c>
      <c r="FN43" s="60">
        <f>ZESTAWIENIE!FR38</f>
        <v>0</v>
      </c>
      <c r="FO43" s="60">
        <f>ZESTAWIENIE!FS38</f>
        <v>0</v>
      </c>
      <c r="FP43" s="60">
        <f>ZESTAWIENIE!FT38</f>
        <v>0</v>
      </c>
      <c r="FQ43" s="60">
        <f>ZESTAWIENIE!FU38</f>
        <v>0</v>
      </c>
      <c r="FR43" s="60">
        <f>ZESTAWIENIE!FV38</f>
        <v>0</v>
      </c>
      <c r="FS43" s="60">
        <f>ZESTAWIENIE!FW38</f>
        <v>0</v>
      </c>
      <c r="FT43" s="60">
        <f>ZESTAWIENIE!FX38</f>
        <v>0</v>
      </c>
      <c r="FU43" s="60">
        <f>ZESTAWIENIE!FY38</f>
        <v>0</v>
      </c>
      <c r="FV43" s="60">
        <f>ZESTAWIENIE!FZ38</f>
        <v>0</v>
      </c>
      <c r="FW43" s="60">
        <f>ZESTAWIENIE!GA38</f>
        <v>0</v>
      </c>
      <c r="FX43" s="60">
        <f>ZESTAWIENIE!GB38</f>
        <v>0</v>
      </c>
      <c r="FY43" s="60">
        <f>ZESTAWIENIE!GC38</f>
        <v>0</v>
      </c>
      <c r="FZ43" s="60">
        <f>ZESTAWIENIE!GD38</f>
        <v>0</v>
      </c>
      <c r="GA43" s="60">
        <f>ZESTAWIENIE!GE38</f>
        <v>0</v>
      </c>
      <c r="GB43" s="60">
        <f>ZESTAWIENIE!GF38</f>
        <v>0</v>
      </c>
      <c r="GC43" s="60">
        <f>ZESTAWIENIE!GG38</f>
        <v>0</v>
      </c>
      <c r="GD43" s="60">
        <f>ZESTAWIENIE!GH38</f>
        <v>0</v>
      </c>
      <c r="GE43" s="60">
        <f>ZESTAWIENIE!GI38</f>
        <v>0</v>
      </c>
      <c r="GF43" s="60">
        <f>ZESTAWIENIE!GJ38</f>
        <v>0</v>
      </c>
      <c r="GG43" s="60">
        <f>ZESTAWIENIE!GK38</f>
        <v>0</v>
      </c>
      <c r="GH43" s="60">
        <f>ZESTAWIENIE!GL38</f>
        <v>0</v>
      </c>
      <c r="GI43" s="60">
        <f>ZESTAWIENIE!GM38</f>
        <v>0</v>
      </c>
      <c r="GJ43" s="60">
        <f>ZESTAWIENIE!GN38</f>
        <v>0</v>
      </c>
      <c r="GK43" s="60">
        <f>ZESTAWIENIE!GO38</f>
        <v>0</v>
      </c>
      <c r="GL43" s="60">
        <f>ZESTAWIENIE!GP38</f>
        <v>0</v>
      </c>
      <c r="GM43" s="60">
        <f>ZESTAWIENIE!GQ38</f>
        <v>0</v>
      </c>
      <c r="GN43" s="60">
        <f>ZESTAWIENIE!GR38</f>
        <v>0</v>
      </c>
      <c r="GO43" s="60">
        <f>ZESTAWIENIE!GS38</f>
        <v>0</v>
      </c>
      <c r="GP43" s="60">
        <f>ZESTAWIENIE!GT38</f>
        <v>0</v>
      </c>
      <c r="GQ43" s="60">
        <f>ZESTAWIENIE!GU38</f>
        <v>0</v>
      </c>
      <c r="GR43" s="60">
        <f>ZESTAWIENIE!GV38</f>
        <v>0</v>
      </c>
      <c r="GS43" s="60">
        <f>ZESTAWIENIE!GW38</f>
        <v>0</v>
      </c>
      <c r="GT43" s="60">
        <f>ZESTAWIENIE!GX38</f>
        <v>0</v>
      </c>
      <c r="GU43" s="60">
        <f>ZESTAWIENIE!GY38</f>
        <v>0</v>
      </c>
      <c r="GV43" s="60">
        <f>ZESTAWIENIE!GZ38</f>
        <v>0</v>
      </c>
      <c r="GW43" s="60">
        <f>ZESTAWIENIE!HA38</f>
        <v>0</v>
      </c>
      <c r="GX43" s="60">
        <f>ZESTAWIENIE!HB38</f>
        <v>0</v>
      </c>
      <c r="GY43" s="60">
        <f>ZESTAWIENIE!HC38</f>
        <v>0</v>
      </c>
      <c r="GZ43" s="60">
        <f>ZESTAWIENIE!HD38</f>
        <v>0</v>
      </c>
      <c r="HA43" s="60">
        <f>ZESTAWIENIE!HE38</f>
        <v>0</v>
      </c>
      <c r="HB43" s="60">
        <f>ZESTAWIENIE!HF38</f>
        <v>0</v>
      </c>
      <c r="HC43" s="60">
        <f>ZESTAWIENIE!HG38</f>
        <v>0</v>
      </c>
      <c r="HD43" s="60">
        <f>ZESTAWIENIE!HH38</f>
        <v>0</v>
      </c>
      <c r="HE43" s="60">
        <f>ZESTAWIENIE!HI38</f>
        <v>0</v>
      </c>
      <c r="HF43" s="60">
        <f>ZESTAWIENIE!HJ38</f>
        <v>0</v>
      </c>
      <c r="HG43" s="60">
        <f>ZESTAWIENIE!HK38</f>
        <v>0</v>
      </c>
      <c r="HH43" s="60">
        <f>ZESTAWIENIE!HL38</f>
        <v>0</v>
      </c>
      <c r="HI43" s="60">
        <f>ZESTAWIENIE!HM38</f>
        <v>0</v>
      </c>
      <c r="HJ43" s="60">
        <f>ZESTAWIENIE!HN38</f>
        <v>0</v>
      </c>
      <c r="HK43" s="60">
        <f>ZESTAWIENIE!HO38</f>
        <v>0</v>
      </c>
      <c r="HL43" s="60">
        <f>ZESTAWIENIE!HP38</f>
        <v>0</v>
      </c>
      <c r="HM43" s="60">
        <f>ZESTAWIENIE!HQ38</f>
        <v>0</v>
      </c>
      <c r="HN43" s="60">
        <f>ZESTAWIENIE!HR38</f>
        <v>0</v>
      </c>
      <c r="HO43" s="60">
        <f>ZESTAWIENIE!HS38</f>
        <v>0</v>
      </c>
      <c r="HP43" s="60">
        <f>ZESTAWIENIE!HT38</f>
        <v>0</v>
      </c>
      <c r="HQ43" s="60">
        <f>ZESTAWIENIE!HU38</f>
        <v>0</v>
      </c>
      <c r="HR43" s="60">
        <f>ZESTAWIENIE!HV38</f>
        <v>0</v>
      </c>
      <c r="HS43" s="60">
        <f>ZESTAWIENIE!HW38</f>
        <v>0</v>
      </c>
      <c r="HT43" s="60">
        <f>ZESTAWIENIE!HX38</f>
        <v>0</v>
      </c>
      <c r="HU43" s="60">
        <f>ZESTAWIENIE!HY38</f>
        <v>0</v>
      </c>
      <c r="HV43" s="60">
        <f>ZESTAWIENIE!HZ38</f>
        <v>0</v>
      </c>
      <c r="HW43" s="60">
        <f>ZESTAWIENIE!IA38</f>
        <v>0</v>
      </c>
      <c r="HX43" s="60">
        <f>ZESTAWIENIE!IB38</f>
        <v>0</v>
      </c>
      <c r="HY43" s="60">
        <f>ZESTAWIENIE!IC38</f>
        <v>0</v>
      </c>
      <c r="HZ43" s="60">
        <f>ZESTAWIENIE!ID38</f>
        <v>0</v>
      </c>
      <c r="IA43" s="60">
        <f>ZESTAWIENIE!IE38</f>
        <v>0</v>
      </c>
      <c r="IB43" s="60">
        <f>ZESTAWIENIE!IF38</f>
        <v>0</v>
      </c>
      <c r="IC43" s="60">
        <f>ZESTAWIENIE!IG38</f>
        <v>0</v>
      </c>
      <c r="ID43" s="60">
        <f>ZESTAWIENIE!IH38</f>
        <v>0</v>
      </c>
      <c r="IE43" s="60">
        <f>ZESTAWIENIE!II38</f>
        <v>0</v>
      </c>
      <c r="IF43" s="60">
        <f>ZESTAWIENIE!IJ38</f>
        <v>0</v>
      </c>
      <c r="IG43" s="60">
        <f>ZESTAWIENIE!IK38</f>
        <v>0</v>
      </c>
      <c r="IH43" s="60">
        <f>ZESTAWIENIE!IL38</f>
        <v>0</v>
      </c>
      <c r="II43" s="60">
        <f>ZESTAWIENIE!IM38</f>
        <v>0</v>
      </c>
      <c r="IJ43" s="60">
        <f>ZESTAWIENIE!IN38</f>
        <v>0</v>
      </c>
      <c r="IK43" s="60">
        <f>ZESTAWIENIE!IO38</f>
        <v>0</v>
      </c>
      <c r="IL43" s="60">
        <f>ZESTAWIENIE!IP38</f>
        <v>0</v>
      </c>
      <c r="IM43" s="60">
        <f>ZESTAWIENIE!IQ38</f>
        <v>0</v>
      </c>
      <c r="IN43" s="60">
        <f>ZESTAWIENIE!IR38</f>
        <v>0</v>
      </c>
      <c r="IO43" s="60">
        <f>ZESTAWIENIE!IS38</f>
        <v>0</v>
      </c>
      <c r="IP43" s="60">
        <f>ZESTAWIENIE!IT38</f>
        <v>0</v>
      </c>
      <c r="IQ43" s="60">
        <f>ZESTAWIENIE!IU38</f>
        <v>0</v>
      </c>
      <c r="IR43" s="60">
        <f>ZESTAWIENIE!IV38</f>
        <v>0</v>
      </c>
      <c r="IS43" s="60" t="e">
        <f>ZESTAWIENIE!#REF!</f>
        <v>#REF!</v>
      </c>
      <c r="IT43" s="60" t="e">
        <f>ZESTAWIENIE!#REF!</f>
        <v>#REF!</v>
      </c>
    </row>
    <row r="44" spans="1:254" ht="12.75" customHeight="1" x14ac:dyDescent="0.2">
      <c r="A44" s="3"/>
      <c r="B44" s="172" t="str">
        <f>ZESTAWIENIE!B39</f>
        <v/>
      </c>
      <c r="C44" s="173"/>
      <c r="D44" s="188">
        <f>ZESTAWIENIE!D39</f>
        <v>0</v>
      </c>
      <c r="E44" s="56"/>
      <c r="F44" s="56"/>
      <c r="G44" s="57"/>
      <c r="H44" s="176">
        <f>ZESTAWIENIE!E39</f>
        <v>0</v>
      </c>
      <c r="I44" s="59">
        <f>ZESTAWIENIE!F39</f>
        <v>0</v>
      </c>
      <c r="J44" s="60">
        <f>ZESTAWIENIE!G39</f>
        <v>0</v>
      </c>
      <c r="K44" s="60">
        <f>ZESTAWIENIE!H39</f>
        <v>0</v>
      </c>
      <c r="L44" s="60">
        <f>ZESTAWIENIE!M39</f>
        <v>0</v>
      </c>
      <c r="M44" s="60">
        <f>ZESTAWIENIE!N39</f>
        <v>0</v>
      </c>
      <c r="N44" s="60">
        <f>ZESTAWIENIE!O39</f>
        <v>0</v>
      </c>
      <c r="O44" s="60">
        <f>ZESTAWIENIE!P39</f>
        <v>0</v>
      </c>
      <c r="P44" s="60">
        <f>ZESTAWIENIE!Q39</f>
        <v>0</v>
      </c>
      <c r="Q44" s="60">
        <f>ZESTAWIENIE!R39</f>
        <v>0</v>
      </c>
      <c r="R44" s="60">
        <f>ZESTAWIENIE!S39</f>
        <v>0</v>
      </c>
      <c r="S44" s="60">
        <f>ZESTAWIENIE!T39</f>
        <v>0</v>
      </c>
      <c r="T44" s="60">
        <f>ZESTAWIENIE!U39</f>
        <v>0</v>
      </c>
      <c r="U44" s="60">
        <f>ZESTAWIENIE!V39</f>
        <v>0</v>
      </c>
      <c r="V44" s="60">
        <f>ZESTAWIENIE!W39</f>
        <v>0</v>
      </c>
      <c r="W44" s="189" t="str">
        <f>ZESTAWIENIE!AA39</f>
        <v/>
      </c>
      <c r="X44" s="60" t="str">
        <f>ZESTAWIENIE!AB39</f>
        <v/>
      </c>
      <c r="Y44" s="60" t="str">
        <f>ZESTAWIENIE!AC39</f>
        <v/>
      </c>
      <c r="Z44" s="60" t="str">
        <f>ZESTAWIENIE!AD39</f>
        <v/>
      </c>
      <c r="AA44" s="60" t="str">
        <f>ZESTAWIENIE!AE39</f>
        <v/>
      </c>
      <c r="AB44" s="60" t="str">
        <f>ZESTAWIENIE!AF39</f>
        <v/>
      </c>
      <c r="AC44" s="60" t="str">
        <f>ZESTAWIENIE!AG39</f>
        <v/>
      </c>
      <c r="AD44" s="60" t="str">
        <f>ZESTAWIENIE!AH39</f>
        <v/>
      </c>
      <c r="AE44" s="60" t="str">
        <f>ZESTAWIENIE!AI39</f>
        <v/>
      </c>
      <c r="AF44" s="60" t="str">
        <f>ZESTAWIENIE!AJ39</f>
        <v/>
      </c>
      <c r="AG44" s="60">
        <f>ZESTAWIENIE!AK39</f>
        <v>0</v>
      </c>
      <c r="AH44" s="60">
        <f>ZESTAWIENIE!AL39</f>
        <v>0</v>
      </c>
      <c r="AI44" s="60">
        <f>ZESTAWIENIE!AM39</f>
        <v>0</v>
      </c>
      <c r="AJ44" s="60">
        <f>ZESTAWIENIE!AN39</f>
        <v>0</v>
      </c>
      <c r="AK44" s="60">
        <f>ZESTAWIENIE!AO39</f>
        <v>0</v>
      </c>
      <c r="AL44" s="60">
        <f>ZESTAWIENIE!AP39</f>
        <v>0</v>
      </c>
      <c r="AM44" s="60">
        <f>ZESTAWIENIE!AQ39</f>
        <v>0</v>
      </c>
      <c r="AN44" s="60">
        <f>ZESTAWIENIE!AR39</f>
        <v>0</v>
      </c>
      <c r="AO44" s="60">
        <f>ZESTAWIENIE!AS39</f>
        <v>0</v>
      </c>
      <c r="AP44" s="60">
        <f>ZESTAWIENIE!AT39</f>
        <v>0</v>
      </c>
      <c r="AQ44" s="60">
        <f>ZESTAWIENIE!AU39</f>
        <v>0</v>
      </c>
      <c r="AR44" s="60">
        <f>ZESTAWIENIE!AV39</f>
        <v>0</v>
      </c>
      <c r="AS44" s="60">
        <f>ZESTAWIENIE!AW39</f>
        <v>0</v>
      </c>
      <c r="AT44" s="60">
        <f>ZESTAWIENIE!AX39</f>
        <v>0</v>
      </c>
      <c r="AU44" s="60">
        <f>ZESTAWIENIE!AY39</f>
        <v>0</v>
      </c>
      <c r="AV44" s="60">
        <f>ZESTAWIENIE!AZ39</f>
        <v>0</v>
      </c>
      <c r="AW44" s="60">
        <f>ZESTAWIENIE!BA39</f>
        <v>0</v>
      </c>
      <c r="AX44" s="60">
        <f>ZESTAWIENIE!BB39</f>
        <v>0</v>
      </c>
      <c r="AY44" s="60">
        <f>ZESTAWIENIE!BC39</f>
        <v>0</v>
      </c>
      <c r="AZ44" s="60">
        <f>ZESTAWIENIE!BD39</f>
        <v>0</v>
      </c>
      <c r="BA44" s="60">
        <f>ZESTAWIENIE!BE39</f>
        <v>0</v>
      </c>
      <c r="BB44" s="60">
        <f>ZESTAWIENIE!BF39</f>
        <v>0</v>
      </c>
      <c r="BC44" s="60">
        <f>ZESTAWIENIE!BG39</f>
        <v>0</v>
      </c>
      <c r="BD44" s="60">
        <f>ZESTAWIENIE!BH39</f>
        <v>0</v>
      </c>
      <c r="BE44" s="60">
        <f>ZESTAWIENIE!BI39</f>
        <v>0</v>
      </c>
      <c r="BF44" s="60">
        <f>ZESTAWIENIE!BJ39</f>
        <v>0</v>
      </c>
      <c r="BG44" s="60">
        <f>ZESTAWIENIE!BK39</f>
        <v>0</v>
      </c>
      <c r="BH44" s="60">
        <f>ZESTAWIENIE!BL39</f>
        <v>0</v>
      </c>
      <c r="BI44" s="60">
        <f>ZESTAWIENIE!BM39</f>
        <v>0</v>
      </c>
      <c r="BJ44" s="60">
        <f>ZESTAWIENIE!BN39</f>
        <v>0</v>
      </c>
      <c r="BK44" s="60">
        <f>ZESTAWIENIE!BO39</f>
        <v>0</v>
      </c>
      <c r="BL44" s="60">
        <f>ZESTAWIENIE!BP39</f>
        <v>0</v>
      </c>
      <c r="BM44" s="60">
        <f>ZESTAWIENIE!BQ39</f>
        <v>0</v>
      </c>
      <c r="BN44" s="60">
        <f>ZESTAWIENIE!BR39</f>
        <v>0</v>
      </c>
      <c r="BO44" s="60">
        <f>ZESTAWIENIE!BS39</f>
        <v>0</v>
      </c>
      <c r="BP44" s="60">
        <f>ZESTAWIENIE!BT39</f>
        <v>0</v>
      </c>
      <c r="BQ44" s="60">
        <f>ZESTAWIENIE!BU39</f>
        <v>0</v>
      </c>
      <c r="BR44" s="60">
        <f>ZESTAWIENIE!BV39</f>
        <v>0</v>
      </c>
      <c r="BS44" s="60">
        <f>ZESTAWIENIE!BW39</f>
        <v>0</v>
      </c>
      <c r="BT44" s="60">
        <f>ZESTAWIENIE!BX39</f>
        <v>0</v>
      </c>
      <c r="BU44" s="60">
        <f>ZESTAWIENIE!BY39</f>
        <v>0</v>
      </c>
      <c r="BV44" s="60">
        <f>ZESTAWIENIE!BZ39</f>
        <v>0</v>
      </c>
      <c r="BW44" s="60">
        <f>ZESTAWIENIE!CA39</f>
        <v>0</v>
      </c>
      <c r="BX44" s="60">
        <f>ZESTAWIENIE!CB39</f>
        <v>0</v>
      </c>
      <c r="BY44" s="60">
        <f>ZESTAWIENIE!CC39</f>
        <v>0</v>
      </c>
      <c r="BZ44" s="60">
        <f>ZESTAWIENIE!CD39</f>
        <v>0</v>
      </c>
      <c r="CA44" s="60">
        <f>ZESTAWIENIE!CE39</f>
        <v>0</v>
      </c>
      <c r="CB44" s="60">
        <f>ZESTAWIENIE!CF39</f>
        <v>0</v>
      </c>
      <c r="CC44" s="60">
        <f>ZESTAWIENIE!CG39</f>
        <v>0</v>
      </c>
      <c r="CD44" s="60">
        <f>ZESTAWIENIE!CH39</f>
        <v>0</v>
      </c>
      <c r="CE44" s="60">
        <f>ZESTAWIENIE!CI39</f>
        <v>0</v>
      </c>
      <c r="CF44" s="60">
        <f>ZESTAWIENIE!CJ39</f>
        <v>0</v>
      </c>
      <c r="CG44" s="60">
        <f>ZESTAWIENIE!CK39</f>
        <v>0</v>
      </c>
      <c r="CH44" s="60">
        <f>ZESTAWIENIE!CL39</f>
        <v>0</v>
      </c>
      <c r="CI44" s="60">
        <f>ZESTAWIENIE!CM39</f>
        <v>0</v>
      </c>
      <c r="CJ44" s="60">
        <f>ZESTAWIENIE!CN39</f>
        <v>0</v>
      </c>
      <c r="CK44" s="60">
        <f>ZESTAWIENIE!CO39</f>
        <v>0</v>
      </c>
      <c r="CL44" s="60">
        <f>ZESTAWIENIE!CP39</f>
        <v>0</v>
      </c>
      <c r="CM44" s="60">
        <f>ZESTAWIENIE!CQ39</f>
        <v>0</v>
      </c>
      <c r="CN44" s="60">
        <f>ZESTAWIENIE!CR39</f>
        <v>0</v>
      </c>
      <c r="CO44" s="60">
        <f>ZESTAWIENIE!CS39</f>
        <v>0</v>
      </c>
      <c r="CP44" s="60">
        <f>ZESTAWIENIE!CT39</f>
        <v>0</v>
      </c>
      <c r="CQ44" s="60">
        <f>ZESTAWIENIE!CU39</f>
        <v>0</v>
      </c>
      <c r="CR44" s="60">
        <f>ZESTAWIENIE!CV39</f>
        <v>0</v>
      </c>
      <c r="CS44" s="60">
        <f>ZESTAWIENIE!CW39</f>
        <v>0</v>
      </c>
      <c r="CT44" s="60">
        <f>ZESTAWIENIE!CX39</f>
        <v>0</v>
      </c>
      <c r="CU44" s="60">
        <f>ZESTAWIENIE!CY39</f>
        <v>0</v>
      </c>
      <c r="CV44" s="60">
        <f>ZESTAWIENIE!CZ39</f>
        <v>0</v>
      </c>
      <c r="CW44" s="60">
        <f>ZESTAWIENIE!DA39</f>
        <v>0</v>
      </c>
      <c r="CX44" s="60">
        <f>ZESTAWIENIE!DB39</f>
        <v>0</v>
      </c>
      <c r="CY44" s="60">
        <f>ZESTAWIENIE!DC39</f>
        <v>0</v>
      </c>
      <c r="CZ44" s="60">
        <f>ZESTAWIENIE!DD39</f>
        <v>0</v>
      </c>
      <c r="DA44" s="60">
        <f>ZESTAWIENIE!DE39</f>
        <v>0</v>
      </c>
      <c r="DB44" s="60">
        <f>ZESTAWIENIE!DF39</f>
        <v>0</v>
      </c>
      <c r="DC44" s="60">
        <f>ZESTAWIENIE!DG39</f>
        <v>0</v>
      </c>
      <c r="DD44" s="60">
        <f>ZESTAWIENIE!DH39</f>
        <v>0</v>
      </c>
      <c r="DE44" s="60">
        <f>ZESTAWIENIE!DI39</f>
        <v>0</v>
      </c>
      <c r="DF44" s="60">
        <f>ZESTAWIENIE!DJ39</f>
        <v>0</v>
      </c>
      <c r="DG44" s="60">
        <f>ZESTAWIENIE!DK39</f>
        <v>0</v>
      </c>
      <c r="DH44" s="60">
        <f>ZESTAWIENIE!DL39</f>
        <v>0</v>
      </c>
      <c r="DI44" s="60">
        <f>ZESTAWIENIE!DM39</f>
        <v>0</v>
      </c>
      <c r="DJ44" s="60">
        <f>ZESTAWIENIE!DN39</f>
        <v>0</v>
      </c>
      <c r="DK44" s="60">
        <f>ZESTAWIENIE!DO39</f>
        <v>0</v>
      </c>
      <c r="DL44" s="60">
        <f>ZESTAWIENIE!DP39</f>
        <v>0</v>
      </c>
      <c r="DM44" s="60">
        <f>ZESTAWIENIE!DQ39</f>
        <v>0</v>
      </c>
      <c r="DN44" s="60">
        <f>ZESTAWIENIE!DR39</f>
        <v>0</v>
      </c>
      <c r="DO44" s="60">
        <f>ZESTAWIENIE!DS39</f>
        <v>0</v>
      </c>
      <c r="DP44" s="60">
        <f>ZESTAWIENIE!DT39</f>
        <v>0</v>
      </c>
      <c r="DQ44" s="60">
        <f>ZESTAWIENIE!DU39</f>
        <v>0</v>
      </c>
      <c r="DR44" s="60">
        <f>ZESTAWIENIE!DV39</f>
        <v>0</v>
      </c>
      <c r="DS44" s="60">
        <f>ZESTAWIENIE!DW39</f>
        <v>0</v>
      </c>
      <c r="DT44" s="60">
        <f>ZESTAWIENIE!DX39</f>
        <v>0</v>
      </c>
      <c r="DU44" s="60">
        <f>ZESTAWIENIE!DY39</f>
        <v>0</v>
      </c>
      <c r="DV44" s="60">
        <f>ZESTAWIENIE!DZ39</f>
        <v>0</v>
      </c>
      <c r="DW44" s="60">
        <f>ZESTAWIENIE!EA39</f>
        <v>0</v>
      </c>
      <c r="DX44" s="60">
        <f>ZESTAWIENIE!EB39</f>
        <v>0</v>
      </c>
      <c r="DY44" s="60">
        <f>ZESTAWIENIE!EC39</f>
        <v>0</v>
      </c>
      <c r="DZ44" s="60">
        <f>ZESTAWIENIE!ED39</f>
        <v>0</v>
      </c>
      <c r="EA44" s="60">
        <f>ZESTAWIENIE!EE39</f>
        <v>0</v>
      </c>
      <c r="EB44" s="60">
        <f>ZESTAWIENIE!EF39</f>
        <v>0</v>
      </c>
      <c r="EC44" s="60">
        <f>ZESTAWIENIE!EG39</f>
        <v>0</v>
      </c>
      <c r="ED44" s="60">
        <f>ZESTAWIENIE!EH39</f>
        <v>0</v>
      </c>
      <c r="EE44" s="60">
        <f>ZESTAWIENIE!EI39</f>
        <v>0</v>
      </c>
      <c r="EF44" s="60">
        <f>ZESTAWIENIE!EJ39</f>
        <v>0</v>
      </c>
      <c r="EG44" s="60">
        <f>ZESTAWIENIE!EK39</f>
        <v>0</v>
      </c>
      <c r="EH44" s="60">
        <f>ZESTAWIENIE!EL39</f>
        <v>0</v>
      </c>
      <c r="EI44" s="60">
        <f>ZESTAWIENIE!EM39</f>
        <v>0</v>
      </c>
      <c r="EJ44" s="60">
        <f>ZESTAWIENIE!EN39</f>
        <v>0</v>
      </c>
      <c r="EK44" s="60">
        <f>ZESTAWIENIE!EO39</f>
        <v>0</v>
      </c>
      <c r="EL44" s="60">
        <f>ZESTAWIENIE!EP39</f>
        <v>0</v>
      </c>
      <c r="EM44" s="60">
        <f>ZESTAWIENIE!EQ39</f>
        <v>0</v>
      </c>
      <c r="EN44" s="60">
        <f>ZESTAWIENIE!ER39</f>
        <v>0</v>
      </c>
      <c r="EO44" s="60">
        <f>ZESTAWIENIE!ES39</f>
        <v>0</v>
      </c>
      <c r="EP44" s="60">
        <f>ZESTAWIENIE!ET39</f>
        <v>0</v>
      </c>
      <c r="EQ44" s="60">
        <f>ZESTAWIENIE!EU39</f>
        <v>0</v>
      </c>
      <c r="ER44" s="60">
        <f>ZESTAWIENIE!EV39</f>
        <v>0</v>
      </c>
      <c r="ES44" s="60">
        <f>ZESTAWIENIE!EW39</f>
        <v>0</v>
      </c>
      <c r="ET44" s="60">
        <f>ZESTAWIENIE!EX39</f>
        <v>0</v>
      </c>
      <c r="EU44" s="60">
        <f>ZESTAWIENIE!EY39</f>
        <v>0</v>
      </c>
      <c r="EV44" s="60">
        <f>ZESTAWIENIE!EZ39</f>
        <v>0</v>
      </c>
      <c r="EW44" s="60">
        <f>ZESTAWIENIE!FA39</f>
        <v>0</v>
      </c>
      <c r="EX44" s="60">
        <f>ZESTAWIENIE!FB39</f>
        <v>0</v>
      </c>
      <c r="EY44" s="60">
        <f>ZESTAWIENIE!FC39</f>
        <v>0</v>
      </c>
      <c r="EZ44" s="60">
        <f>ZESTAWIENIE!FD39</f>
        <v>0</v>
      </c>
      <c r="FA44" s="60">
        <f>ZESTAWIENIE!FE39</f>
        <v>0</v>
      </c>
      <c r="FB44" s="60">
        <f>ZESTAWIENIE!FF39</f>
        <v>0</v>
      </c>
      <c r="FC44" s="60">
        <f>ZESTAWIENIE!FG39</f>
        <v>0</v>
      </c>
      <c r="FD44" s="60">
        <f>ZESTAWIENIE!FH39</f>
        <v>0</v>
      </c>
      <c r="FE44" s="60">
        <f>ZESTAWIENIE!FI39</f>
        <v>0</v>
      </c>
      <c r="FF44" s="60">
        <f>ZESTAWIENIE!FJ39</f>
        <v>0</v>
      </c>
      <c r="FG44" s="60">
        <f>ZESTAWIENIE!FK39</f>
        <v>0</v>
      </c>
      <c r="FH44" s="60">
        <f>ZESTAWIENIE!FL39</f>
        <v>0</v>
      </c>
      <c r="FI44" s="60">
        <f>ZESTAWIENIE!FM39</f>
        <v>0</v>
      </c>
      <c r="FJ44" s="60">
        <f>ZESTAWIENIE!FN39</f>
        <v>0</v>
      </c>
      <c r="FK44" s="60">
        <f>ZESTAWIENIE!FO39</f>
        <v>0</v>
      </c>
      <c r="FL44" s="60">
        <f>ZESTAWIENIE!FP39</f>
        <v>0</v>
      </c>
      <c r="FM44" s="60">
        <f>ZESTAWIENIE!FQ39</f>
        <v>0</v>
      </c>
      <c r="FN44" s="60">
        <f>ZESTAWIENIE!FR39</f>
        <v>0</v>
      </c>
      <c r="FO44" s="60">
        <f>ZESTAWIENIE!FS39</f>
        <v>0</v>
      </c>
      <c r="FP44" s="60">
        <f>ZESTAWIENIE!FT39</f>
        <v>0</v>
      </c>
      <c r="FQ44" s="60">
        <f>ZESTAWIENIE!FU39</f>
        <v>0</v>
      </c>
      <c r="FR44" s="60">
        <f>ZESTAWIENIE!FV39</f>
        <v>0</v>
      </c>
      <c r="FS44" s="60">
        <f>ZESTAWIENIE!FW39</f>
        <v>0</v>
      </c>
      <c r="FT44" s="60">
        <f>ZESTAWIENIE!FX39</f>
        <v>0</v>
      </c>
      <c r="FU44" s="60">
        <f>ZESTAWIENIE!FY39</f>
        <v>0</v>
      </c>
      <c r="FV44" s="60">
        <f>ZESTAWIENIE!FZ39</f>
        <v>0</v>
      </c>
      <c r="FW44" s="60">
        <f>ZESTAWIENIE!GA39</f>
        <v>0</v>
      </c>
      <c r="FX44" s="60">
        <f>ZESTAWIENIE!GB39</f>
        <v>0</v>
      </c>
      <c r="FY44" s="60">
        <f>ZESTAWIENIE!GC39</f>
        <v>0</v>
      </c>
      <c r="FZ44" s="60">
        <f>ZESTAWIENIE!GD39</f>
        <v>0</v>
      </c>
      <c r="GA44" s="60">
        <f>ZESTAWIENIE!GE39</f>
        <v>0</v>
      </c>
      <c r="GB44" s="60">
        <f>ZESTAWIENIE!GF39</f>
        <v>0</v>
      </c>
      <c r="GC44" s="60">
        <f>ZESTAWIENIE!GG39</f>
        <v>0</v>
      </c>
      <c r="GD44" s="60">
        <f>ZESTAWIENIE!GH39</f>
        <v>0</v>
      </c>
      <c r="GE44" s="60">
        <f>ZESTAWIENIE!GI39</f>
        <v>0</v>
      </c>
      <c r="GF44" s="60">
        <f>ZESTAWIENIE!GJ39</f>
        <v>0</v>
      </c>
      <c r="GG44" s="60">
        <f>ZESTAWIENIE!GK39</f>
        <v>0</v>
      </c>
      <c r="GH44" s="60">
        <f>ZESTAWIENIE!GL39</f>
        <v>0</v>
      </c>
      <c r="GI44" s="60">
        <f>ZESTAWIENIE!GM39</f>
        <v>0</v>
      </c>
      <c r="GJ44" s="60">
        <f>ZESTAWIENIE!GN39</f>
        <v>0</v>
      </c>
      <c r="GK44" s="60">
        <f>ZESTAWIENIE!GO39</f>
        <v>0</v>
      </c>
      <c r="GL44" s="60">
        <f>ZESTAWIENIE!GP39</f>
        <v>0</v>
      </c>
      <c r="GM44" s="60">
        <f>ZESTAWIENIE!GQ39</f>
        <v>0</v>
      </c>
      <c r="GN44" s="60">
        <f>ZESTAWIENIE!GR39</f>
        <v>0</v>
      </c>
      <c r="GO44" s="60">
        <f>ZESTAWIENIE!GS39</f>
        <v>0</v>
      </c>
      <c r="GP44" s="60">
        <f>ZESTAWIENIE!GT39</f>
        <v>0</v>
      </c>
      <c r="GQ44" s="60">
        <f>ZESTAWIENIE!GU39</f>
        <v>0</v>
      </c>
      <c r="GR44" s="60">
        <f>ZESTAWIENIE!GV39</f>
        <v>0</v>
      </c>
      <c r="GS44" s="60">
        <f>ZESTAWIENIE!GW39</f>
        <v>0</v>
      </c>
      <c r="GT44" s="60">
        <f>ZESTAWIENIE!GX39</f>
        <v>0</v>
      </c>
      <c r="GU44" s="60">
        <f>ZESTAWIENIE!GY39</f>
        <v>0</v>
      </c>
      <c r="GV44" s="60">
        <f>ZESTAWIENIE!GZ39</f>
        <v>0</v>
      </c>
      <c r="GW44" s="60">
        <f>ZESTAWIENIE!HA39</f>
        <v>0</v>
      </c>
      <c r="GX44" s="60">
        <f>ZESTAWIENIE!HB39</f>
        <v>0</v>
      </c>
      <c r="GY44" s="60">
        <f>ZESTAWIENIE!HC39</f>
        <v>0</v>
      </c>
      <c r="GZ44" s="60">
        <f>ZESTAWIENIE!HD39</f>
        <v>0</v>
      </c>
      <c r="HA44" s="60">
        <f>ZESTAWIENIE!HE39</f>
        <v>0</v>
      </c>
      <c r="HB44" s="60">
        <f>ZESTAWIENIE!HF39</f>
        <v>0</v>
      </c>
      <c r="HC44" s="60">
        <f>ZESTAWIENIE!HG39</f>
        <v>0</v>
      </c>
      <c r="HD44" s="60">
        <f>ZESTAWIENIE!HH39</f>
        <v>0</v>
      </c>
      <c r="HE44" s="60">
        <f>ZESTAWIENIE!HI39</f>
        <v>0</v>
      </c>
      <c r="HF44" s="60">
        <f>ZESTAWIENIE!HJ39</f>
        <v>0</v>
      </c>
      <c r="HG44" s="60">
        <f>ZESTAWIENIE!HK39</f>
        <v>0</v>
      </c>
      <c r="HH44" s="60">
        <f>ZESTAWIENIE!HL39</f>
        <v>0</v>
      </c>
      <c r="HI44" s="60">
        <f>ZESTAWIENIE!HM39</f>
        <v>0</v>
      </c>
      <c r="HJ44" s="60">
        <f>ZESTAWIENIE!HN39</f>
        <v>0</v>
      </c>
      <c r="HK44" s="60">
        <f>ZESTAWIENIE!HO39</f>
        <v>0</v>
      </c>
      <c r="HL44" s="60">
        <f>ZESTAWIENIE!HP39</f>
        <v>0</v>
      </c>
      <c r="HM44" s="60">
        <f>ZESTAWIENIE!HQ39</f>
        <v>0</v>
      </c>
      <c r="HN44" s="60">
        <f>ZESTAWIENIE!HR39</f>
        <v>0</v>
      </c>
      <c r="HO44" s="60">
        <f>ZESTAWIENIE!HS39</f>
        <v>0</v>
      </c>
      <c r="HP44" s="60">
        <f>ZESTAWIENIE!HT39</f>
        <v>0</v>
      </c>
      <c r="HQ44" s="60">
        <f>ZESTAWIENIE!HU39</f>
        <v>0</v>
      </c>
      <c r="HR44" s="60">
        <f>ZESTAWIENIE!HV39</f>
        <v>0</v>
      </c>
      <c r="HS44" s="60">
        <f>ZESTAWIENIE!HW39</f>
        <v>0</v>
      </c>
      <c r="HT44" s="60">
        <f>ZESTAWIENIE!HX39</f>
        <v>0</v>
      </c>
      <c r="HU44" s="60">
        <f>ZESTAWIENIE!HY39</f>
        <v>0</v>
      </c>
      <c r="HV44" s="60">
        <f>ZESTAWIENIE!HZ39</f>
        <v>0</v>
      </c>
      <c r="HW44" s="60">
        <f>ZESTAWIENIE!IA39</f>
        <v>0</v>
      </c>
      <c r="HX44" s="60">
        <f>ZESTAWIENIE!IB39</f>
        <v>0</v>
      </c>
      <c r="HY44" s="60">
        <f>ZESTAWIENIE!IC39</f>
        <v>0</v>
      </c>
      <c r="HZ44" s="60">
        <f>ZESTAWIENIE!ID39</f>
        <v>0</v>
      </c>
      <c r="IA44" s="60">
        <f>ZESTAWIENIE!IE39</f>
        <v>0</v>
      </c>
      <c r="IB44" s="60">
        <f>ZESTAWIENIE!IF39</f>
        <v>0</v>
      </c>
      <c r="IC44" s="60">
        <f>ZESTAWIENIE!IG39</f>
        <v>0</v>
      </c>
      <c r="ID44" s="60">
        <f>ZESTAWIENIE!IH39</f>
        <v>0</v>
      </c>
      <c r="IE44" s="60">
        <f>ZESTAWIENIE!II39</f>
        <v>0</v>
      </c>
      <c r="IF44" s="60">
        <f>ZESTAWIENIE!IJ39</f>
        <v>0</v>
      </c>
      <c r="IG44" s="60">
        <f>ZESTAWIENIE!IK39</f>
        <v>0</v>
      </c>
      <c r="IH44" s="60">
        <f>ZESTAWIENIE!IL39</f>
        <v>0</v>
      </c>
      <c r="II44" s="60">
        <f>ZESTAWIENIE!IM39</f>
        <v>0</v>
      </c>
      <c r="IJ44" s="60">
        <f>ZESTAWIENIE!IN39</f>
        <v>0</v>
      </c>
      <c r="IK44" s="60">
        <f>ZESTAWIENIE!IO39</f>
        <v>0</v>
      </c>
      <c r="IL44" s="60">
        <f>ZESTAWIENIE!IP39</f>
        <v>0</v>
      </c>
      <c r="IM44" s="60">
        <f>ZESTAWIENIE!IQ39</f>
        <v>0</v>
      </c>
      <c r="IN44" s="60">
        <f>ZESTAWIENIE!IR39</f>
        <v>0</v>
      </c>
      <c r="IO44" s="60">
        <f>ZESTAWIENIE!IS39</f>
        <v>0</v>
      </c>
      <c r="IP44" s="60">
        <f>ZESTAWIENIE!IT39</f>
        <v>0</v>
      </c>
      <c r="IQ44" s="60">
        <f>ZESTAWIENIE!IU39</f>
        <v>0</v>
      </c>
      <c r="IR44" s="60">
        <f>ZESTAWIENIE!IV39</f>
        <v>0</v>
      </c>
      <c r="IS44" s="60" t="e">
        <f>ZESTAWIENIE!#REF!</f>
        <v>#REF!</v>
      </c>
      <c r="IT44" s="60" t="e">
        <f>ZESTAWIENIE!#REF!</f>
        <v>#REF!</v>
      </c>
    </row>
    <row r="45" spans="1:254" ht="12.75" customHeight="1" x14ac:dyDescent="0.2">
      <c r="A45" s="3"/>
      <c r="B45" s="177" t="str">
        <f>ZESTAWIENIE!B40</f>
        <v/>
      </c>
      <c r="C45" s="178"/>
      <c r="D45" s="190">
        <f>ZESTAWIENIE!D40</f>
        <v>0</v>
      </c>
      <c r="E45" s="109"/>
      <c r="F45" s="109"/>
      <c r="G45" s="110"/>
      <c r="H45" s="180">
        <f>ZESTAWIENIE!E40</f>
        <v>0</v>
      </c>
      <c r="I45" s="112">
        <f>ZESTAWIENIE!F40</f>
        <v>0</v>
      </c>
      <c r="J45" s="113">
        <f>ZESTAWIENIE!G40</f>
        <v>0</v>
      </c>
      <c r="K45" s="113">
        <f>ZESTAWIENIE!H40</f>
        <v>0</v>
      </c>
      <c r="L45" s="113">
        <f>ZESTAWIENIE!M40</f>
        <v>0</v>
      </c>
      <c r="M45" s="113">
        <f>ZESTAWIENIE!N40</f>
        <v>0</v>
      </c>
      <c r="N45" s="113">
        <f>ZESTAWIENIE!O40</f>
        <v>0</v>
      </c>
      <c r="O45" s="113">
        <f>ZESTAWIENIE!P40</f>
        <v>0</v>
      </c>
      <c r="P45" s="113">
        <f>ZESTAWIENIE!Q40</f>
        <v>0</v>
      </c>
      <c r="Q45" s="113">
        <f>ZESTAWIENIE!R40</f>
        <v>0</v>
      </c>
      <c r="R45" s="113">
        <f>ZESTAWIENIE!S40</f>
        <v>0</v>
      </c>
      <c r="S45" s="113">
        <f>ZESTAWIENIE!T40</f>
        <v>0</v>
      </c>
      <c r="T45" s="113">
        <f>ZESTAWIENIE!U40</f>
        <v>0</v>
      </c>
      <c r="U45" s="113">
        <f>ZESTAWIENIE!V40</f>
        <v>0</v>
      </c>
      <c r="V45" s="113">
        <f>ZESTAWIENIE!W40</f>
        <v>0</v>
      </c>
      <c r="W45" s="191" t="str">
        <f>ZESTAWIENIE!AA40</f>
        <v/>
      </c>
      <c r="X45" s="113" t="str">
        <f>ZESTAWIENIE!AB40</f>
        <v/>
      </c>
      <c r="Y45" s="113" t="str">
        <f>ZESTAWIENIE!AC40</f>
        <v/>
      </c>
      <c r="Z45" s="113" t="str">
        <f>ZESTAWIENIE!AD40</f>
        <v/>
      </c>
      <c r="AA45" s="113" t="str">
        <f>ZESTAWIENIE!AE40</f>
        <v/>
      </c>
      <c r="AB45" s="113" t="str">
        <f>ZESTAWIENIE!AF40</f>
        <v/>
      </c>
      <c r="AC45" s="113" t="str">
        <f>ZESTAWIENIE!AG40</f>
        <v/>
      </c>
      <c r="AD45" s="113" t="str">
        <f>ZESTAWIENIE!AH40</f>
        <v/>
      </c>
      <c r="AE45" s="113" t="str">
        <f>ZESTAWIENIE!AI40</f>
        <v/>
      </c>
      <c r="AF45" s="113" t="str">
        <f>ZESTAWIENIE!AJ40</f>
        <v/>
      </c>
      <c r="AG45" s="113">
        <f>ZESTAWIENIE!AK40</f>
        <v>0</v>
      </c>
      <c r="AH45" s="113">
        <f>ZESTAWIENIE!AL40</f>
        <v>0</v>
      </c>
      <c r="AI45" s="113">
        <f>ZESTAWIENIE!AM40</f>
        <v>0</v>
      </c>
      <c r="AJ45" s="113">
        <f>ZESTAWIENIE!AN40</f>
        <v>0</v>
      </c>
      <c r="AK45" s="113">
        <f>ZESTAWIENIE!AO40</f>
        <v>0</v>
      </c>
      <c r="AL45" s="113">
        <f>ZESTAWIENIE!AP40</f>
        <v>0</v>
      </c>
      <c r="AM45" s="113">
        <f>ZESTAWIENIE!AQ40</f>
        <v>0</v>
      </c>
      <c r="AN45" s="113">
        <f>ZESTAWIENIE!AR40</f>
        <v>0</v>
      </c>
      <c r="AO45" s="113">
        <f>ZESTAWIENIE!AS40</f>
        <v>0</v>
      </c>
      <c r="AP45" s="113">
        <f>ZESTAWIENIE!AT40</f>
        <v>0</v>
      </c>
      <c r="AQ45" s="113">
        <f>ZESTAWIENIE!AU40</f>
        <v>0</v>
      </c>
      <c r="AR45" s="113">
        <f>ZESTAWIENIE!AV40</f>
        <v>0</v>
      </c>
      <c r="AS45" s="113">
        <f>ZESTAWIENIE!AW40</f>
        <v>0</v>
      </c>
      <c r="AT45" s="113">
        <f>ZESTAWIENIE!AX40</f>
        <v>0</v>
      </c>
      <c r="AU45" s="113">
        <f>ZESTAWIENIE!AY40</f>
        <v>0</v>
      </c>
      <c r="AV45" s="113">
        <f>ZESTAWIENIE!AZ40</f>
        <v>0</v>
      </c>
      <c r="AW45" s="113">
        <f>ZESTAWIENIE!BA40</f>
        <v>0</v>
      </c>
      <c r="AX45" s="113">
        <f>ZESTAWIENIE!BB40</f>
        <v>0</v>
      </c>
      <c r="AY45" s="113">
        <f>ZESTAWIENIE!BC40</f>
        <v>0</v>
      </c>
      <c r="AZ45" s="113">
        <f>ZESTAWIENIE!BD40</f>
        <v>0</v>
      </c>
      <c r="BA45" s="113">
        <f>ZESTAWIENIE!BE40</f>
        <v>0</v>
      </c>
      <c r="BB45" s="113">
        <f>ZESTAWIENIE!BF40</f>
        <v>0</v>
      </c>
      <c r="BC45" s="113">
        <f>ZESTAWIENIE!BG40</f>
        <v>0</v>
      </c>
      <c r="BD45" s="113">
        <f>ZESTAWIENIE!BH40</f>
        <v>0</v>
      </c>
      <c r="BE45" s="113">
        <f>ZESTAWIENIE!BI40</f>
        <v>0</v>
      </c>
      <c r="BF45" s="113">
        <f>ZESTAWIENIE!BJ40</f>
        <v>0</v>
      </c>
      <c r="BG45" s="113">
        <f>ZESTAWIENIE!BK40</f>
        <v>0</v>
      </c>
      <c r="BH45" s="113">
        <f>ZESTAWIENIE!BL40</f>
        <v>0</v>
      </c>
      <c r="BI45" s="113">
        <f>ZESTAWIENIE!BM40</f>
        <v>0</v>
      </c>
      <c r="BJ45" s="113">
        <f>ZESTAWIENIE!BN40</f>
        <v>0</v>
      </c>
      <c r="BK45" s="113">
        <f>ZESTAWIENIE!BO40</f>
        <v>0</v>
      </c>
      <c r="BL45" s="113">
        <f>ZESTAWIENIE!BP40</f>
        <v>0</v>
      </c>
      <c r="BM45" s="113">
        <f>ZESTAWIENIE!BQ40</f>
        <v>0</v>
      </c>
      <c r="BN45" s="113">
        <f>ZESTAWIENIE!BR40</f>
        <v>0</v>
      </c>
      <c r="BO45" s="113">
        <f>ZESTAWIENIE!BS40</f>
        <v>0</v>
      </c>
      <c r="BP45" s="113">
        <f>ZESTAWIENIE!BT40</f>
        <v>0</v>
      </c>
      <c r="BQ45" s="113">
        <f>ZESTAWIENIE!BU40</f>
        <v>0</v>
      </c>
      <c r="BR45" s="113">
        <f>ZESTAWIENIE!BV40</f>
        <v>0</v>
      </c>
      <c r="BS45" s="113">
        <f>ZESTAWIENIE!BW40</f>
        <v>0</v>
      </c>
      <c r="BT45" s="113">
        <f>ZESTAWIENIE!BX40</f>
        <v>0</v>
      </c>
      <c r="BU45" s="113">
        <f>ZESTAWIENIE!BY40</f>
        <v>0</v>
      </c>
      <c r="BV45" s="113">
        <f>ZESTAWIENIE!BZ40</f>
        <v>0</v>
      </c>
      <c r="BW45" s="113">
        <f>ZESTAWIENIE!CA40</f>
        <v>0</v>
      </c>
      <c r="BX45" s="113">
        <f>ZESTAWIENIE!CB40</f>
        <v>0</v>
      </c>
      <c r="BY45" s="113">
        <f>ZESTAWIENIE!CC40</f>
        <v>0</v>
      </c>
      <c r="BZ45" s="113">
        <f>ZESTAWIENIE!CD40</f>
        <v>0</v>
      </c>
      <c r="CA45" s="113">
        <f>ZESTAWIENIE!CE40</f>
        <v>0</v>
      </c>
      <c r="CB45" s="113">
        <f>ZESTAWIENIE!CF40</f>
        <v>0</v>
      </c>
      <c r="CC45" s="113">
        <f>ZESTAWIENIE!CG40</f>
        <v>0</v>
      </c>
      <c r="CD45" s="113">
        <f>ZESTAWIENIE!CH40</f>
        <v>0</v>
      </c>
      <c r="CE45" s="113">
        <f>ZESTAWIENIE!CI40</f>
        <v>0</v>
      </c>
      <c r="CF45" s="113">
        <f>ZESTAWIENIE!CJ40</f>
        <v>0</v>
      </c>
      <c r="CG45" s="113">
        <f>ZESTAWIENIE!CK40</f>
        <v>0</v>
      </c>
      <c r="CH45" s="113">
        <f>ZESTAWIENIE!CL40</f>
        <v>0</v>
      </c>
      <c r="CI45" s="113">
        <f>ZESTAWIENIE!CM40</f>
        <v>0</v>
      </c>
      <c r="CJ45" s="113">
        <f>ZESTAWIENIE!CN40</f>
        <v>0</v>
      </c>
      <c r="CK45" s="113">
        <f>ZESTAWIENIE!CO40</f>
        <v>0</v>
      </c>
      <c r="CL45" s="113">
        <f>ZESTAWIENIE!CP40</f>
        <v>0</v>
      </c>
      <c r="CM45" s="113">
        <f>ZESTAWIENIE!CQ40</f>
        <v>0</v>
      </c>
      <c r="CN45" s="113">
        <f>ZESTAWIENIE!CR40</f>
        <v>0</v>
      </c>
      <c r="CO45" s="113">
        <f>ZESTAWIENIE!CS40</f>
        <v>0</v>
      </c>
      <c r="CP45" s="113">
        <f>ZESTAWIENIE!CT40</f>
        <v>0</v>
      </c>
      <c r="CQ45" s="113">
        <f>ZESTAWIENIE!CU40</f>
        <v>0</v>
      </c>
      <c r="CR45" s="113">
        <f>ZESTAWIENIE!CV40</f>
        <v>0</v>
      </c>
      <c r="CS45" s="113">
        <f>ZESTAWIENIE!CW40</f>
        <v>0</v>
      </c>
      <c r="CT45" s="113">
        <f>ZESTAWIENIE!CX40</f>
        <v>0</v>
      </c>
      <c r="CU45" s="113">
        <f>ZESTAWIENIE!CY40</f>
        <v>0</v>
      </c>
      <c r="CV45" s="113">
        <f>ZESTAWIENIE!CZ40</f>
        <v>0</v>
      </c>
      <c r="CW45" s="113">
        <f>ZESTAWIENIE!DA40</f>
        <v>0</v>
      </c>
      <c r="CX45" s="113">
        <f>ZESTAWIENIE!DB40</f>
        <v>0</v>
      </c>
      <c r="CY45" s="113">
        <f>ZESTAWIENIE!DC40</f>
        <v>0</v>
      </c>
      <c r="CZ45" s="113">
        <f>ZESTAWIENIE!DD40</f>
        <v>0</v>
      </c>
      <c r="DA45" s="113">
        <f>ZESTAWIENIE!DE40</f>
        <v>0</v>
      </c>
      <c r="DB45" s="113">
        <f>ZESTAWIENIE!DF40</f>
        <v>0</v>
      </c>
      <c r="DC45" s="113">
        <f>ZESTAWIENIE!DG40</f>
        <v>0</v>
      </c>
      <c r="DD45" s="113">
        <f>ZESTAWIENIE!DH40</f>
        <v>0</v>
      </c>
      <c r="DE45" s="113">
        <f>ZESTAWIENIE!DI40</f>
        <v>0</v>
      </c>
      <c r="DF45" s="113">
        <f>ZESTAWIENIE!DJ40</f>
        <v>0</v>
      </c>
      <c r="DG45" s="113">
        <f>ZESTAWIENIE!DK40</f>
        <v>0</v>
      </c>
      <c r="DH45" s="113">
        <f>ZESTAWIENIE!DL40</f>
        <v>0</v>
      </c>
      <c r="DI45" s="113">
        <f>ZESTAWIENIE!DM40</f>
        <v>0</v>
      </c>
      <c r="DJ45" s="113">
        <f>ZESTAWIENIE!DN40</f>
        <v>0</v>
      </c>
      <c r="DK45" s="113">
        <f>ZESTAWIENIE!DO40</f>
        <v>0</v>
      </c>
      <c r="DL45" s="113">
        <f>ZESTAWIENIE!DP40</f>
        <v>0</v>
      </c>
      <c r="DM45" s="113">
        <f>ZESTAWIENIE!DQ40</f>
        <v>0</v>
      </c>
      <c r="DN45" s="113">
        <f>ZESTAWIENIE!DR40</f>
        <v>0</v>
      </c>
      <c r="DO45" s="113">
        <f>ZESTAWIENIE!DS40</f>
        <v>0</v>
      </c>
      <c r="DP45" s="113">
        <f>ZESTAWIENIE!DT40</f>
        <v>0</v>
      </c>
      <c r="DQ45" s="113">
        <f>ZESTAWIENIE!DU40</f>
        <v>0</v>
      </c>
      <c r="DR45" s="113">
        <f>ZESTAWIENIE!DV40</f>
        <v>0</v>
      </c>
      <c r="DS45" s="113">
        <f>ZESTAWIENIE!DW40</f>
        <v>0</v>
      </c>
      <c r="DT45" s="113">
        <f>ZESTAWIENIE!DX40</f>
        <v>0</v>
      </c>
      <c r="DU45" s="113">
        <f>ZESTAWIENIE!DY40</f>
        <v>0</v>
      </c>
      <c r="DV45" s="113">
        <f>ZESTAWIENIE!DZ40</f>
        <v>0</v>
      </c>
      <c r="DW45" s="113">
        <f>ZESTAWIENIE!EA40</f>
        <v>0</v>
      </c>
      <c r="DX45" s="113">
        <f>ZESTAWIENIE!EB40</f>
        <v>0</v>
      </c>
      <c r="DY45" s="113">
        <f>ZESTAWIENIE!EC40</f>
        <v>0</v>
      </c>
      <c r="DZ45" s="113">
        <f>ZESTAWIENIE!ED40</f>
        <v>0</v>
      </c>
      <c r="EA45" s="113">
        <f>ZESTAWIENIE!EE40</f>
        <v>0</v>
      </c>
      <c r="EB45" s="113">
        <f>ZESTAWIENIE!EF40</f>
        <v>0</v>
      </c>
      <c r="EC45" s="113">
        <f>ZESTAWIENIE!EG40</f>
        <v>0</v>
      </c>
      <c r="ED45" s="113">
        <f>ZESTAWIENIE!EH40</f>
        <v>0</v>
      </c>
      <c r="EE45" s="113">
        <f>ZESTAWIENIE!EI40</f>
        <v>0</v>
      </c>
      <c r="EF45" s="113">
        <f>ZESTAWIENIE!EJ40</f>
        <v>0</v>
      </c>
      <c r="EG45" s="113">
        <f>ZESTAWIENIE!EK40</f>
        <v>0</v>
      </c>
      <c r="EH45" s="113">
        <f>ZESTAWIENIE!EL40</f>
        <v>0</v>
      </c>
      <c r="EI45" s="113">
        <f>ZESTAWIENIE!EM40</f>
        <v>0</v>
      </c>
      <c r="EJ45" s="113">
        <f>ZESTAWIENIE!EN40</f>
        <v>0</v>
      </c>
      <c r="EK45" s="113">
        <f>ZESTAWIENIE!EO40</f>
        <v>0</v>
      </c>
      <c r="EL45" s="113">
        <f>ZESTAWIENIE!EP40</f>
        <v>0</v>
      </c>
      <c r="EM45" s="113">
        <f>ZESTAWIENIE!EQ40</f>
        <v>0</v>
      </c>
      <c r="EN45" s="113">
        <f>ZESTAWIENIE!ER40</f>
        <v>0</v>
      </c>
      <c r="EO45" s="113">
        <f>ZESTAWIENIE!ES40</f>
        <v>0</v>
      </c>
      <c r="EP45" s="113">
        <f>ZESTAWIENIE!ET40</f>
        <v>0</v>
      </c>
      <c r="EQ45" s="113">
        <f>ZESTAWIENIE!EU40</f>
        <v>0</v>
      </c>
      <c r="ER45" s="113">
        <f>ZESTAWIENIE!EV40</f>
        <v>0</v>
      </c>
      <c r="ES45" s="113">
        <f>ZESTAWIENIE!EW40</f>
        <v>0</v>
      </c>
      <c r="ET45" s="113">
        <f>ZESTAWIENIE!EX40</f>
        <v>0</v>
      </c>
      <c r="EU45" s="113">
        <f>ZESTAWIENIE!EY40</f>
        <v>0</v>
      </c>
      <c r="EV45" s="113">
        <f>ZESTAWIENIE!EZ40</f>
        <v>0</v>
      </c>
      <c r="EW45" s="113">
        <f>ZESTAWIENIE!FA40</f>
        <v>0</v>
      </c>
      <c r="EX45" s="113">
        <f>ZESTAWIENIE!FB40</f>
        <v>0</v>
      </c>
      <c r="EY45" s="113">
        <f>ZESTAWIENIE!FC40</f>
        <v>0</v>
      </c>
      <c r="EZ45" s="113">
        <f>ZESTAWIENIE!FD40</f>
        <v>0</v>
      </c>
      <c r="FA45" s="113">
        <f>ZESTAWIENIE!FE40</f>
        <v>0</v>
      </c>
      <c r="FB45" s="113">
        <f>ZESTAWIENIE!FF40</f>
        <v>0</v>
      </c>
      <c r="FC45" s="113">
        <f>ZESTAWIENIE!FG40</f>
        <v>0</v>
      </c>
      <c r="FD45" s="113">
        <f>ZESTAWIENIE!FH40</f>
        <v>0</v>
      </c>
      <c r="FE45" s="113">
        <f>ZESTAWIENIE!FI40</f>
        <v>0</v>
      </c>
      <c r="FF45" s="113">
        <f>ZESTAWIENIE!FJ40</f>
        <v>0</v>
      </c>
      <c r="FG45" s="113">
        <f>ZESTAWIENIE!FK40</f>
        <v>0</v>
      </c>
      <c r="FH45" s="113">
        <f>ZESTAWIENIE!FL40</f>
        <v>0</v>
      </c>
      <c r="FI45" s="113">
        <f>ZESTAWIENIE!FM40</f>
        <v>0</v>
      </c>
      <c r="FJ45" s="113">
        <f>ZESTAWIENIE!FN40</f>
        <v>0</v>
      </c>
      <c r="FK45" s="113">
        <f>ZESTAWIENIE!FO40</f>
        <v>0</v>
      </c>
      <c r="FL45" s="113">
        <f>ZESTAWIENIE!FP40</f>
        <v>0</v>
      </c>
      <c r="FM45" s="113">
        <f>ZESTAWIENIE!FQ40</f>
        <v>0</v>
      </c>
      <c r="FN45" s="113">
        <f>ZESTAWIENIE!FR40</f>
        <v>0</v>
      </c>
      <c r="FO45" s="113">
        <f>ZESTAWIENIE!FS40</f>
        <v>0</v>
      </c>
      <c r="FP45" s="113">
        <f>ZESTAWIENIE!FT40</f>
        <v>0</v>
      </c>
      <c r="FQ45" s="113">
        <f>ZESTAWIENIE!FU40</f>
        <v>0</v>
      </c>
      <c r="FR45" s="113">
        <f>ZESTAWIENIE!FV40</f>
        <v>0</v>
      </c>
      <c r="FS45" s="113">
        <f>ZESTAWIENIE!FW40</f>
        <v>0</v>
      </c>
      <c r="FT45" s="113">
        <f>ZESTAWIENIE!FX40</f>
        <v>0</v>
      </c>
      <c r="FU45" s="113">
        <f>ZESTAWIENIE!FY40</f>
        <v>0</v>
      </c>
      <c r="FV45" s="113">
        <f>ZESTAWIENIE!FZ40</f>
        <v>0</v>
      </c>
      <c r="FW45" s="113">
        <f>ZESTAWIENIE!GA40</f>
        <v>0</v>
      </c>
      <c r="FX45" s="113">
        <f>ZESTAWIENIE!GB40</f>
        <v>0</v>
      </c>
      <c r="FY45" s="113">
        <f>ZESTAWIENIE!GC40</f>
        <v>0</v>
      </c>
      <c r="FZ45" s="113">
        <f>ZESTAWIENIE!GD40</f>
        <v>0</v>
      </c>
      <c r="GA45" s="113">
        <f>ZESTAWIENIE!GE40</f>
        <v>0</v>
      </c>
      <c r="GB45" s="113">
        <f>ZESTAWIENIE!GF40</f>
        <v>0</v>
      </c>
      <c r="GC45" s="113">
        <f>ZESTAWIENIE!GG40</f>
        <v>0</v>
      </c>
      <c r="GD45" s="113">
        <f>ZESTAWIENIE!GH40</f>
        <v>0</v>
      </c>
      <c r="GE45" s="113">
        <f>ZESTAWIENIE!GI40</f>
        <v>0</v>
      </c>
      <c r="GF45" s="113">
        <f>ZESTAWIENIE!GJ40</f>
        <v>0</v>
      </c>
      <c r="GG45" s="113">
        <f>ZESTAWIENIE!GK40</f>
        <v>0</v>
      </c>
      <c r="GH45" s="113">
        <f>ZESTAWIENIE!GL40</f>
        <v>0</v>
      </c>
      <c r="GI45" s="113">
        <f>ZESTAWIENIE!GM40</f>
        <v>0</v>
      </c>
      <c r="GJ45" s="113">
        <f>ZESTAWIENIE!GN40</f>
        <v>0</v>
      </c>
      <c r="GK45" s="113">
        <f>ZESTAWIENIE!GO40</f>
        <v>0</v>
      </c>
      <c r="GL45" s="113">
        <f>ZESTAWIENIE!GP40</f>
        <v>0</v>
      </c>
      <c r="GM45" s="113">
        <f>ZESTAWIENIE!GQ40</f>
        <v>0</v>
      </c>
      <c r="GN45" s="113">
        <f>ZESTAWIENIE!GR40</f>
        <v>0</v>
      </c>
      <c r="GO45" s="113">
        <f>ZESTAWIENIE!GS40</f>
        <v>0</v>
      </c>
      <c r="GP45" s="113">
        <f>ZESTAWIENIE!GT40</f>
        <v>0</v>
      </c>
      <c r="GQ45" s="113">
        <f>ZESTAWIENIE!GU40</f>
        <v>0</v>
      </c>
      <c r="GR45" s="113">
        <f>ZESTAWIENIE!GV40</f>
        <v>0</v>
      </c>
      <c r="GS45" s="113">
        <f>ZESTAWIENIE!GW40</f>
        <v>0</v>
      </c>
      <c r="GT45" s="113">
        <f>ZESTAWIENIE!GX40</f>
        <v>0</v>
      </c>
      <c r="GU45" s="113">
        <f>ZESTAWIENIE!GY40</f>
        <v>0</v>
      </c>
      <c r="GV45" s="113">
        <f>ZESTAWIENIE!GZ40</f>
        <v>0</v>
      </c>
      <c r="GW45" s="113">
        <f>ZESTAWIENIE!HA40</f>
        <v>0</v>
      </c>
      <c r="GX45" s="113">
        <f>ZESTAWIENIE!HB40</f>
        <v>0</v>
      </c>
      <c r="GY45" s="113">
        <f>ZESTAWIENIE!HC40</f>
        <v>0</v>
      </c>
      <c r="GZ45" s="113">
        <f>ZESTAWIENIE!HD40</f>
        <v>0</v>
      </c>
      <c r="HA45" s="113">
        <f>ZESTAWIENIE!HE40</f>
        <v>0</v>
      </c>
      <c r="HB45" s="113">
        <f>ZESTAWIENIE!HF40</f>
        <v>0</v>
      </c>
      <c r="HC45" s="113">
        <f>ZESTAWIENIE!HG40</f>
        <v>0</v>
      </c>
      <c r="HD45" s="113">
        <f>ZESTAWIENIE!HH40</f>
        <v>0</v>
      </c>
      <c r="HE45" s="113">
        <f>ZESTAWIENIE!HI40</f>
        <v>0</v>
      </c>
      <c r="HF45" s="113">
        <f>ZESTAWIENIE!HJ40</f>
        <v>0</v>
      </c>
      <c r="HG45" s="113">
        <f>ZESTAWIENIE!HK40</f>
        <v>0</v>
      </c>
      <c r="HH45" s="113">
        <f>ZESTAWIENIE!HL40</f>
        <v>0</v>
      </c>
      <c r="HI45" s="113">
        <f>ZESTAWIENIE!HM40</f>
        <v>0</v>
      </c>
      <c r="HJ45" s="113">
        <f>ZESTAWIENIE!HN40</f>
        <v>0</v>
      </c>
      <c r="HK45" s="113">
        <f>ZESTAWIENIE!HO40</f>
        <v>0</v>
      </c>
      <c r="HL45" s="113">
        <f>ZESTAWIENIE!HP40</f>
        <v>0</v>
      </c>
      <c r="HM45" s="113">
        <f>ZESTAWIENIE!HQ40</f>
        <v>0</v>
      </c>
      <c r="HN45" s="113">
        <f>ZESTAWIENIE!HR40</f>
        <v>0</v>
      </c>
      <c r="HO45" s="113">
        <f>ZESTAWIENIE!HS40</f>
        <v>0</v>
      </c>
      <c r="HP45" s="113">
        <f>ZESTAWIENIE!HT40</f>
        <v>0</v>
      </c>
      <c r="HQ45" s="113">
        <f>ZESTAWIENIE!HU40</f>
        <v>0</v>
      </c>
      <c r="HR45" s="113">
        <f>ZESTAWIENIE!HV40</f>
        <v>0</v>
      </c>
      <c r="HS45" s="113">
        <f>ZESTAWIENIE!HW40</f>
        <v>0</v>
      </c>
      <c r="HT45" s="113">
        <f>ZESTAWIENIE!HX40</f>
        <v>0</v>
      </c>
      <c r="HU45" s="113">
        <f>ZESTAWIENIE!HY40</f>
        <v>0</v>
      </c>
      <c r="HV45" s="113">
        <f>ZESTAWIENIE!HZ40</f>
        <v>0</v>
      </c>
      <c r="HW45" s="113">
        <f>ZESTAWIENIE!IA40</f>
        <v>0</v>
      </c>
      <c r="HX45" s="113">
        <f>ZESTAWIENIE!IB40</f>
        <v>0</v>
      </c>
      <c r="HY45" s="113">
        <f>ZESTAWIENIE!IC40</f>
        <v>0</v>
      </c>
      <c r="HZ45" s="113">
        <f>ZESTAWIENIE!ID40</f>
        <v>0</v>
      </c>
      <c r="IA45" s="113">
        <f>ZESTAWIENIE!IE40</f>
        <v>0</v>
      </c>
      <c r="IB45" s="113">
        <f>ZESTAWIENIE!IF40</f>
        <v>0</v>
      </c>
      <c r="IC45" s="113">
        <f>ZESTAWIENIE!IG40</f>
        <v>0</v>
      </c>
      <c r="ID45" s="113">
        <f>ZESTAWIENIE!IH40</f>
        <v>0</v>
      </c>
      <c r="IE45" s="113">
        <f>ZESTAWIENIE!II40</f>
        <v>0</v>
      </c>
      <c r="IF45" s="113">
        <f>ZESTAWIENIE!IJ40</f>
        <v>0</v>
      </c>
      <c r="IG45" s="113">
        <f>ZESTAWIENIE!IK40</f>
        <v>0</v>
      </c>
      <c r="IH45" s="113">
        <f>ZESTAWIENIE!IL40</f>
        <v>0</v>
      </c>
      <c r="II45" s="113">
        <f>ZESTAWIENIE!IM40</f>
        <v>0</v>
      </c>
      <c r="IJ45" s="113">
        <f>ZESTAWIENIE!IN40</f>
        <v>0</v>
      </c>
      <c r="IK45" s="113">
        <f>ZESTAWIENIE!IO40</f>
        <v>0</v>
      </c>
      <c r="IL45" s="113">
        <f>ZESTAWIENIE!IP40</f>
        <v>0</v>
      </c>
      <c r="IM45" s="113">
        <f>ZESTAWIENIE!IQ40</f>
        <v>0</v>
      </c>
      <c r="IN45" s="113">
        <f>ZESTAWIENIE!IR40</f>
        <v>0</v>
      </c>
      <c r="IO45" s="113">
        <f>ZESTAWIENIE!IS40</f>
        <v>0</v>
      </c>
      <c r="IP45" s="113">
        <f>ZESTAWIENIE!IT40</f>
        <v>0</v>
      </c>
      <c r="IQ45" s="113">
        <f>ZESTAWIENIE!IU40</f>
        <v>0</v>
      </c>
      <c r="IR45" s="113">
        <f>ZESTAWIENIE!IV40</f>
        <v>0</v>
      </c>
      <c r="IS45" s="113" t="e">
        <f>ZESTAWIENIE!#REF!</f>
        <v>#REF!</v>
      </c>
      <c r="IT45" s="113" t="e">
        <f>ZESTAWIENIE!#REF!</f>
        <v>#REF!</v>
      </c>
    </row>
    <row r="46" spans="1:254" ht="12.75" customHeight="1" x14ac:dyDescent="0.2">
      <c r="A46" s="3"/>
      <c r="B46" s="192" t="str">
        <f>ZESTAWIENIE!B41</f>
        <v/>
      </c>
      <c r="C46" s="193"/>
      <c r="D46" s="194">
        <f>ZESTAWIENIE!D41</f>
        <v>0</v>
      </c>
      <c r="E46" s="121"/>
      <c r="F46" s="121"/>
      <c r="G46" s="122"/>
      <c r="H46" s="195">
        <f>ZESTAWIENIE!E41</f>
        <v>0</v>
      </c>
      <c r="I46" s="124">
        <f>ZESTAWIENIE!F41</f>
        <v>0</v>
      </c>
      <c r="J46" s="125">
        <f>ZESTAWIENIE!G41</f>
        <v>0</v>
      </c>
      <c r="K46" s="125">
        <f>ZESTAWIENIE!H41</f>
        <v>0</v>
      </c>
      <c r="L46" s="125">
        <f>ZESTAWIENIE!M41</f>
        <v>0</v>
      </c>
      <c r="M46" s="125">
        <f>ZESTAWIENIE!N41</f>
        <v>0</v>
      </c>
      <c r="N46" s="125">
        <f>ZESTAWIENIE!O41</f>
        <v>0</v>
      </c>
      <c r="O46" s="125">
        <f>ZESTAWIENIE!P41</f>
        <v>0</v>
      </c>
      <c r="P46" s="125">
        <f>ZESTAWIENIE!Q41</f>
        <v>0</v>
      </c>
      <c r="Q46" s="125">
        <f>ZESTAWIENIE!R41</f>
        <v>0</v>
      </c>
      <c r="R46" s="125">
        <f>ZESTAWIENIE!S41</f>
        <v>0</v>
      </c>
      <c r="S46" s="125">
        <f>ZESTAWIENIE!T41</f>
        <v>0</v>
      </c>
      <c r="T46" s="125">
        <f>ZESTAWIENIE!U41</f>
        <v>0</v>
      </c>
      <c r="U46" s="125">
        <f>ZESTAWIENIE!V41</f>
        <v>0</v>
      </c>
      <c r="V46" s="125">
        <f>ZESTAWIENIE!W41</f>
        <v>0</v>
      </c>
      <c r="W46" s="196" t="str">
        <f>ZESTAWIENIE!AA41</f>
        <v/>
      </c>
      <c r="X46" s="125" t="str">
        <f>ZESTAWIENIE!AB41</f>
        <v/>
      </c>
      <c r="Y46" s="125" t="str">
        <f>ZESTAWIENIE!AC41</f>
        <v/>
      </c>
      <c r="Z46" s="125" t="str">
        <f>ZESTAWIENIE!AD41</f>
        <v/>
      </c>
      <c r="AA46" s="125" t="str">
        <f>ZESTAWIENIE!AE41</f>
        <v/>
      </c>
      <c r="AB46" s="125" t="str">
        <f>ZESTAWIENIE!AF41</f>
        <v/>
      </c>
      <c r="AC46" s="125" t="str">
        <f>ZESTAWIENIE!AG41</f>
        <v/>
      </c>
      <c r="AD46" s="125" t="str">
        <f>ZESTAWIENIE!AH41</f>
        <v/>
      </c>
      <c r="AE46" s="125" t="str">
        <f>ZESTAWIENIE!AI41</f>
        <v/>
      </c>
      <c r="AF46" s="125" t="str">
        <f>ZESTAWIENIE!AJ41</f>
        <v/>
      </c>
      <c r="AG46" s="125">
        <f>ZESTAWIENIE!AK41</f>
        <v>0</v>
      </c>
      <c r="AH46" s="125">
        <f>ZESTAWIENIE!AL41</f>
        <v>0</v>
      </c>
      <c r="AI46" s="125">
        <f>ZESTAWIENIE!AM41</f>
        <v>0</v>
      </c>
      <c r="AJ46" s="125">
        <f>ZESTAWIENIE!AN41</f>
        <v>0</v>
      </c>
      <c r="AK46" s="125">
        <f>ZESTAWIENIE!AO41</f>
        <v>0</v>
      </c>
      <c r="AL46" s="125">
        <f>ZESTAWIENIE!AP41</f>
        <v>0</v>
      </c>
      <c r="AM46" s="125">
        <f>ZESTAWIENIE!AQ41</f>
        <v>0</v>
      </c>
      <c r="AN46" s="125">
        <f>ZESTAWIENIE!AR41</f>
        <v>0</v>
      </c>
      <c r="AO46" s="125">
        <f>ZESTAWIENIE!AS41</f>
        <v>0</v>
      </c>
      <c r="AP46" s="125">
        <f>ZESTAWIENIE!AT41</f>
        <v>0</v>
      </c>
      <c r="AQ46" s="125">
        <f>ZESTAWIENIE!AU41</f>
        <v>0</v>
      </c>
      <c r="AR46" s="125">
        <f>ZESTAWIENIE!AV41</f>
        <v>0</v>
      </c>
      <c r="AS46" s="125">
        <f>ZESTAWIENIE!AW41</f>
        <v>0</v>
      </c>
      <c r="AT46" s="125">
        <f>ZESTAWIENIE!AX41</f>
        <v>0</v>
      </c>
      <c r="AU46" s="125">
        <f>ZESTAWIENIE!AY41</f>
        <v>0</v>
      </c>
      <c r="AV46" s="125">
        <f>ZESTAWIENIE!AZ41</f>
        <v>0</v>
      </c>
      <c r="AW46" s="125">
        <f>ZESTAWIENIE!BA41</f>
        <v>0</v>
      </c>
      <c r="AX46" s="125">
        <f>ZESTAWIENIE!BB41</f>
        <v>0</v>
      </c>
      <c r="AY46" s="125">
        <f>ZESTAWIENIE!BC41</f>
        <v>0</v>
      </c>
      <c r="AZ46" s="125">
        <f>ZESTAWIENIE!BD41</f>
        <v>0</v>
      </c>
      <c r="BA46" s="125">
        <f>ZESTAWIENIE!BE41</f>
        <v>0</v>
      </c>
      <c r="BB46" s="125">
        <f>ZESTAWIENIE!BF41</f>
        <v>0</v>
      </c>
      <c r="BC46" s="125">
        <f>ZESTAWIENIE!BG41</f>
        <v>0</v>
      </c>
      <c r="BD46" s="125">
        <f>ZESTAWIENIE!BH41</f>
        <v>0</v>
      </c>
      <c r="BE46" s="125">
        <f>ZESTAWIENIE!BI41</f>
        <v>0</v>
      </c>
      <c r="BF46" s="125">
        <f>ZESTAWIENIE!BJ41</f>
        <v>0</v>
      </c>
      <c r="BG46" s="125">
        <f>ZESTAWIENIE!BK41</f>
        <v>0</v>
      </c>
      <c r="BH46" s="125">
        <f>ZESTAWIENIE!BL41</f>
        <v>0</v>
      </c>
      <c r="BI46" s="125">
        <f>ZESTAWIENIE!BM41</f>
        <v>0</v>
      </c>
      <c r="BJ46" s="125">
        <f>ZESTAWIENIE!BN41</f>
        <v>0</v>
      </c>
      <c r="BK46" s="125">
        <f>ZESTAWIENIE!BO41</f>
        <v>0</v>
      </c>
      <c r="BL46" s="125">
        <f>ZESTAWIENIE!BP41</f>
        <v>0</v>
      </c>
      <c r="BM46" s="125">
        <f>ZESTAWIENIE!BQ41</f>
        <v>0</v>
      </c>
      <c r="BN46" s="125">
        <f>ZESTAWIENIE!BR41</f>
        <v>0</v>
      </c>
      <c r="BO46" s="125">
        <f>ZESTAWIENIE!BS41</f>
        <v>0</v>
      </c>
      <c r="BP46" s="125">
        <f>ZESTAWIENIE!BT41</f>
        <v>0</v>
      </c>
      <c r="BQ46" s="125">
        <f>ZESTAWIENIE!BU41</f>
        <v>0</v>
      </c>
      <c r="BR46" s="125">
        <f>ZESTAWIENIE!BV41</f>
        <v>0</v>
      </c>
      <c r="BS46" s="125">
        <f>ZESTAWIENIE!BW41</f>
        <v>0</v>
      </c>
      <c r="BT46" s="125">
        <f>ZESTAWIENIE!BX41</f>
        <v>0</v>
      </c>
      <c r="BU46" s="125">
        <f>ZESTAWIENIE!BY41</f>
        <v>0</v>
      </c>
      <c r="BV46" s="125">
        <f>ZESTAWIENIE!BZ41</f>
        <v>0</v>
      </c>
      <c r="BW46" s="125">
        <f>ZESTAWIENIE!CA41</f>
        <v>0</v>
      </c>
      <c r="BX46" s="125">
        <f>ZESTAWIENIE!CB41</f>
        <v>0</v>
      </c>
      <c r="BY46" s="125">
        <f>ZESTAWIENIE!CC41</f>
        <v>0</v>
      </c>
      <c r="BZ46" s="125">
        <f>ZESTAWIENIE!CD41</f>
        <v>0</v>
      </c>
      <c r="CA46" s="125">
        <f>ZESTAWIENIE!CE41</f>
        <v>0</v>
      </c>
      <c r="CB46" s="125">
        <f>ZESTAWIENIE!CF41</f>
        <v>0</v>
      </c>
      <c r="CC46" s="125">
        <f>ZESTAWIENIE!CG41</f>
        <v>0</v>
      </c>
      <c r="CD46" s="125">
        <f>ZESTAWIENIE!CH41</f>
        <v>0</v>
      </c>
      <c r="CE46" s="125">
        <f>ZESTAWIENIE!CI41</f>
        <v>0</v>
      </c>
      <c r="CF46" s="125">
        <f>ZESTAWIENIE!CJ41</f>
        <v>0</v>
      </c>
      <c r="CG46" s="125">
        <f>ZESTAWIENIE!CK41</f>
        <v>0</v>
      </c>
      <c r="CH46" s="125">
        <f>ZESTAWIENIE!CL41</f>
        <v>0</v>
      </c>
      <c r="CI46" s="125">
        <f>ZESTAWIENIE!CM41</f>
        <v>0</v>
      </c>
      <c r="CJ46" s="125">
        <f>ZESTAWIENIE!CN41</f>
        <v>0</v>
      </c>
      <c r="CK46" s="125">
        <f>ZESTAWIENIE!CO41</f>
        <v>0</v>
      </c>
      <c r="CL46" s="125">
        <f>ZESTAWIENIE!CP41</f>
        <v>0</v>
      </c>
      <c r="CM46" s="125">
        <f>ZESTAWIENIE!CQ41</f>
        <v>0</v>
      </c>
      <c r="CN46" s="125">
        <f>ZESTAWIENIE!CR41</f>
        <v>0</v>
      </c>
      <c r="CO46" s="125">
        <f>ZESTAWIENIE!CS41</f>
        <v>0</v>
      </c>
      <c r="CP46" s="125">
        <f>ZESTAWIENIE!CT41</f>
        <v>0</v>
      </c>
      <c r="CQ46" s="125">
        <f>ZESTAWIENIE!CU41</f>
        <v>0</v>
      </c>
      <c r="CR46" s="125">
        <f>ZESTAWIENIE!CV41</f>
        <v>0</v>
      </c>
      <c r="CS46" s="125">
        <f>ZESTAWIENIE!CW41</f>
        <v>0</v>
      </c>
      <c r="CT46" s="125">
        <f>ZESTAWIENIE!CX41</f>
        <v>0</v>
      </c>
      <c r="CU46" s="125">
        <f>ZESTAWIENIE!CY41</f>
        <v>0</v>
      </c>
      <c r="CV46" s="125">
        <f>ZESTAWIENIE!CZ41</f>
        <v>0</v>
      </c>
      <c r="CW46" s="125">
        <f>ZESTAWIENIE!DA41</f>
        <v>0</v>
      </c>
      <c r="CX46" s="125">
        <f>ZESTAWIENIE!DB41</f>
        <v>0</v>
      </c>
      <c r="CY46" s="125">
        <f>ZESTAWIENIE!DC41</f>
        <v>0</v>
      </c>
      <c r="CZ46" s="125">
        <f>ZESTAWIENIE!DD41</f>
        <v>0</v>
      </c>
      <c r="DA46" s="125">
        <f>ZESTAWIENIE!DE41</f>
        <v>0</v>
      </c>
      <c r="DB46" s="125">
        <f>ZESTAWIENIE!DF41</f>
        <v>0</v>
      </c>
      <c r="DC46" s="125">
        <f>ZESTAWIENIE!DG41</f>
        <v>0</v>
      </c>
      <c r="DD46" s="125">
        <f>ZESTAWIENIE!DH41</f>
        <v>0</v>
      </c>
      <c r="DE46" s="125">
        <f>ZESTAWIENIE!DI41</f>
        <v>0</v>
      </c>
      <c r="DF46" s="125">
        <f>ZESTAWIENIE!DJ41</f>
        <v>0</v>
      </c>
      <c r="DG46" s="125">
        <f>ZESTAWIENIE!DK41</f>
        <v>0</v>
      </c>
      <c r="DH46" s="125">
        <f>ZESTAWIENIE!DL41</f>
        <v>0</v>
      </c>
      <c r="DI46" s="125">
        <f>ZESTAWIENIE!DM41</f>
        <v>0</v>
      </c>
      <c r="DJ46" s="125">
        <f>ZESTAWIENIE!DN41</f>
        <v>0</v>
      </c>
      <c r="DK46" s="125">
        <f>ZESTAWIENIE!DO41</f>
        <v>0</v>
      </c>
      <c r="DL46" s="125">
        <f>ZESTAWIENIE!DP41</f>
        <v>0</v>
      </c>
      <c r="DM46" s="125">
        <f>ZESTAWIENIE!DQ41</f>
        <v>0</v>
      </c>
      <c r="DN46" s="125">
        <f>ZESTAWIENIE!DR41</f>
        <v>0</v>
      </c>
      <c r="DO46" s="125">
        <f>ZESTAWIENIE!DS41</f>
        <v>0</v>
      </c>
      <c r="DP46" s="125">
        <f>ZESTAWIENIE!DT41</f>
        <v>0</v>
      </c>
      <c r="DQ46" s="125">
        <f>ZESTAWIENIE!DU41</f>
        <v>0</v>
      </c>
      <c r="DR46" s="125">
        <f>ZESTAWIENIE!DV41</f>
        <v>0</v>
      </c>
      <c r="DS46" s="125">
        <f>ZESTAWIENIE!DW41</f>
        <v>0</v>
      </c>
      <c r="DT46" s="125">
        <f>ZESTAWIENIE!DX41</f>
        <v>0</v>
      </c>
      <c r="DU46" s="125">
        <f>ZESTAWIENIE!DY41</f>
        <v>0</v>
      </c>
      <c r="DV46" s="125">
        <f>ZESTAWIENIE!DZ41</f>
        <v>0</v>
      </c>
      <c r="DW46" s="125">
        <f>ZESTAWIENIE!EA41</f>
        <v>0</v>
      </c>
      <c r="DX46" s="125">
        <f>ZESTAWIENIE!EB41</f>
        <v>0</v>
      </c>
      <c r="DY46" s="125">
        <f>ZESTAWIENIE!EC41</f>
        <v>0</v>
      </c>
      <c r="DZ46" s="125">
        <f>ZESTAWIENIE!ED41</f>
        <v>0</v>
      </c>
      <c r="EA46" s="125">
        <f>ZESTAWIENIE!EE41</f>
        <v>0</v>
      </c>
      <c r="EB46" s="125">
        <f>ZESTAWIENIE!EF41</f>
        <v>0</v>
      </c>
      <c r="EC46" s="125">
        <f>ZESTAWIENIE!EG41</f>
        <v>0</v>
      </c>
      <c r="ED46" s="125">
        <f>ZESTAWIENIE!EH41</f>
        <v>0</v>
      </c>
      <c r="EE46" s="125">
        <f>ZESTAWIENIE!EI41</f>
        <v>0</v>
      </c>
      <c r="EF46" s="125">
        <f>ZESTAWIENIE!EJ41</f>
        <v>0</v>
      </c>
      <c r="EG46" s="125">
        <f>ZESTAWIENIE!EK41</f>
        <v>0</v>
      </c>
      <c r="EH46" s="125">
        <f>ZESTAWIENIE!EL41</f>
        <v>0</v>
      </c>
      <c r="EI46" s="125">
        <f>ZESTAWIENIE!EM41</f>
        <v>0</v>
      </c>
      <c r="EJ46" s="125">
        <f>ZESTAWIENIE!EN41</f>
        <v>0</v>
      </c>
      <c r="EK46" s="125">
        <f>ZESTAWIENIE!EO41</f>
        <v>0</v>
      </c>
      <c r="EL46" s="125">
        <f>ZESTAWIENIE!EP41</f>
        <v>0</v>
      </c>
      <c r="EM46" s="125">
        <f>ZESTAWIENIE!EQ41</f>
        <v>0</v>
      </c>
      <c r="EN46" s="125">
        <f>ZESTAWIENIE!ER41</f>
        <v>0</v>
      </c>
      <c r="EO46" s="125">
        <f>ZESTAWIENIE!ES41</f>
        <v>0</v>
      </c>
      <c r="EP46" s="125">
        <f>ZESTAWIENIE!ET41</f>
        <v>0</v>
      </c>
      <c r="EQ46" s="125">
        <f>ZESTAWIENIE!EU41</f>
        <v>0</v>
      </c>
      <c r="ER46" s="125">
        <f>ZESTAWIENIE!EV41</f>
        <v>0</v>
      </c>
      <c r="ES46" s="125">
        <f>ZESTAWIENIE!EW41</f>
        <v>0</v>
      </c>
      <c r="ET46" s="125">
        <f>ZESTAWIENIE!EX41</f>
        <v>0</v>
      </c>
      <c r="EU46" s="125">
        <f>ZESTAWIENIE!EY41</f>
        <v>0</v>
      </c>
      <c r="EV46" s="125">
        <f>ZESTAWIENIE!EZ41</f>
        <v>0</v>
      </c>
      <c r="EW46" s="125">
        <f>ZESTAWIENIE!FA41</f>
        <v>0</v>
      </c>
      <c r="EX46" s="125">
        <f>ZESTAWIENIE!FB41</f>
        <v>0</v>
      </c>
      <c r="EY46" s="125">
        <f>ZESTAWIENIE!FC41</f>
        <v>0</v>
      </c>
      <c r="EZ46" s="125">
        <f>ZESTAWIENIE!FD41</f>
        <v>0</v>
      </c>
      <c r="FA46" s="125">
        <f>ZESTAWIENIE!FE41</f>
        <v>0</v>
      </c>
      <c r="FB46" s="125">
        <f>ZESTAWIENIE!FF41</f>
        <v>0</v>
      </c>
      <c r="FC46" s="125">
        <f>ZESTAWIENIE!FG41</f>
        <v>0</v>
      </c>
      <c r="FD46" s="125">
        <f>ZESTAWIENIE!FH41</f>
        <v>0</v>
      </c>
      <c r="FE46" s="125">
        <f>ZESTAWIENIE!FI41</f>
        <v>0</v>
      </c>
      <c r="FF46" s="125">
        <f>ZESTAWIENIE!FJ41</f>
        <v>0</v>
      </c>
      <c r="FG46" s="125">
        <f>ZESTAWIENIE!FK41</f>
        <v>0</v>
      </c>
      <c r="FH46" s="125">
        <f>ZESTAWIENIE!FL41</f>
        <v>0</v>
      </c>
      <c r="FI46" s="125">
        <f>ZESTAWIENIE!FM41</f>
        <v>0</v>
      </c>
      <c r="FJ46" s="125">
        <f>ZESTAWIENIE!FN41</f>
        <v>0</v>
      </c>
      <c r="FK46" s="125">
        <f>ZESTAWIENIE!FO41</f>
        <v>0</v>
      </c>
      <c r="FL46" s="125">
        <f>ZESTAWIENIE!FP41</f>
        <v>0</v>
      </c>
      <c r="FM46" s="125">
        <f>ZESTAWIENIE!FQ41</f>
        <v>0</v>
      </c>
      <c r="FN46" s="125">
        <f>ZESTAWIENIE!FR41</f>
        <v>0</v>
      </c>
      <c r="FO46" s="125">
        <f>ZESTAWIENIE!FS41</f>
        <v>0</v>
      </c>
      <c r="FP46" s="125">
        <f>ZESTAWIENIE!FT41</f>
        <v>0</v>
      </c>
      <c r="FQ46" s="125">
        <f>ZESTAWIENIE!FU41</f>
        <v>0</v>
      </c>
      <c r="FR46" s="125">
        <f>ZESTAWIENIE!FV41</f>
        <v>0</v>
      </c>
      <c r="FS46" s="125">
        <f>ZESTAWIENIE!FW41</f>
        <v>0</v>
      </c>
      <c r="FT46" s="125">
        <f>ZESTAWIENIE!FX41</f>
        <v>0</v>
      </c>
      <c r="FU46" s="125">
        <f>ZESTAWIENIE!FY41</f>
        <v>0</v>
      </c>
      <c r="FV46" s="125">
        <f>ZESTAWIENIE!FZ41</f>
        <v>0</v>
      </c>
      <c r="FW46" s="125">
        <f>ZESTAWIENIE!GA41</f>
        <v>0</v>
      </c>
      <c r="FX46" s="125">
        <f>ZESTAWIENIE!GB41</f>
        <v>0</v>
      </c>
      <c r="FY46" s="125">
        <f>ZESTAWIENIE!GC41</f>
        <v>0</v>
      </c>
      <c r="FZ46" s="125">
        <f>ZESTAWIENIE!GD41</f>
        <v>0</v>
      </c>
      <c r="GA46" s="125">
        <f>ZESTAWIENIE!GE41</f>
        <v>0</v>
      </c>
      <c r="GB46" s="125">
        <f>ZESTAWIENIE!GF41</f>
        <v>0</v>
      </c>
      <c r="GC46" s="125">
        <f>ZESTAWIENIE!GG41</f>
        <v>0</v>
      </c>
      <c r="GD46" s="125">
        <f>ZESTAWIENIE!GH41</f>
        <v>0</v>
      </c>
      <c r="GE46" s="125">
        <f>ZESTAWIENIE!GI41</f>
        <v>0</v>
      </c>
      <c r="GF46" s="125">
        <f>ZESTAWIENIE!GJ41</f>
        <v>0</v>
      </c>
      <c r="GG46" s="125">
        <f>ZESTAWIENIE!GK41</f>
        <v>0</v>
      </c>
      <c r="GH46" s="125">
        <f>ZESTAWIENIE!GL41</f>
        <v>0</v>
      </c>
      <c r="GI46" s="125">
        <f>ZESTAWIENIE!GM41</f>
        <v>0</v>
      </c>
      <c r="GJ46" s="125">
        <f>ZESTAWIENIE!GN41</f>
        <v>0</v>
      </c>
      <c r="GK46" s="125">
        <f>ZESTAWIENIE!GO41</f>
        <v>0</v>
      </c>
      <c r="GL46" s="125">
        <f>ZESTAWIENIE!GP41</f>
        <v>0</v>
      </c>
      <c r="GM46" s="125">
        <f>ZESTAWIENIE!GQ41</f>
        <v>0</v>
      </c>
      <c r="GN46" s="125">
        <f>ZESTAWIENIE!GR41</f>
        <v>0</v>
      </c>
      <c r="GO46" s="125">
        <f>ZESTAWIENIE!GS41</f>
        <v>0</v>
      </c>
      <c r="GP46" s="125">
        <f>ZESTAWIENIE!GT41</f>
        <v>0</v>
      </c>
      <c r="GQ46" s="125">
        <f>ZESTAWIENIE!GU41</f>
        <v>0</v>
      </c>
      <c r="GR46" s="125">
        <f>ZESTAWIENIE!GV41</f>
        <v>0</v>
      </c>
      <c r="GS46" s="125">
        <f>ZESTAWIENIE!GW41</f>
        <v>0</v>
      </c>
      <c r="GT46" s="125">
        <f>ZESTAWIENIE!GX41</f>
        <v>0</v>
      </c>
      <c r="GU46" s="125">
        <f>ZESTAWIENIE!GY41</f>
        <v>0</v>
      </c>
      <c r="GV46" s="125">
        <f>ZESTAWIENIE!GZ41</f>
        <v>0</v>
      </c>
      <c r="GW46" s="125">
        <f>ZESTAWIENIE!HA41</f>
        <v>0</v>
      </c>
      <c r="GX46" s="125">
        <f>ZESTAWIENIE!HB41</f>
        <v>0</v>
      </c>
      <c r="GY46" s="125">
        <f>ZESTAWIENIE!HC41</f>
        <v>0</v>
      </c>
      <c r="GZ46" s="125">
        <f>ZESTAWIENIE!HD41</f>
        <v>0</v>
      </c>
      <c r="HA46" s="125">
        <f>ZESTAWIENIE!HE41</f>
        <v>0</v>
      </c>
      <c r="HB46" s="125">
        <f>ZESTAWIENIE!HF41</f>
        <v>0</v>
      </c>
      <c r="HC46" s="125">
        <f>ZESTAWIENIE!HG41</f>
        <v>0</v>
      </c>
      <c r="HD46" s="125">
        <f>ZESTAWIENIE!HH41</f>
        <v>0</v>
      </c>
      <c r="HE46" s="125">
        <f>ZESTAWIENIE!HI41</f>
        <v>0</v>
      </c>
      <c r="HF46" s="125">
        <f>ZESTAWIENIE!HJ41</f>
        <v>0</v>
      </c>
      <c r="HG46" s="125">
        <f>ZESTAWIENIE!HK41</f>
        <v>0</v>
      </c>
      <c r="HH46" s="125">
        <f>ZESTAWIENIE!HL41</f>
        <v>0</v>
      </c>
      <c r="HI46" s="125">
        <f>ZESTAWIENIE!HM41</f>
        <v>0</v>
      </c>
      <c r="HJ46" s="125">
        <f>ZESTAWIENIE!HN41</f>
        <v>0</v>
      </c>
      <c r="HK46" s="125">
        <f>ZESTAWIENIE!HO41</f>
        <v>0</v>
      </c>
      <c r="HL46" s="125">
        <f>ZESTAWIENIE!HP41</f>
        <v>0</v>
      </c>
      <c r="HM46" s="125">
        <f>ZESTAWIENIE!HQ41</f>
        <v>0</v>
      </c>
      <c r="HN46" s="125">
        <f>ZESTAWIENIE!HR41</f>
        <v>0</v>
      </c>
      <c r="HO46" s="125">
        <f>ZESTAWIENIE!HS41</f>
        <v>0</v>
      </c>
      <c r="HP46" s="125">
        <f>ZESTAWIENIE!HT41</f>
        <v>0</v>
      </c>
      <c r="HQ46" s="125">
        <f>ZESTAWIENIE!HU41</f>
        <v>0</v>
      </c>
      <c r="HR46" s="125">
        <f>ZESTAWIENIE!HV41</f>
        <v>0</v>
      </c>
      <c r="HS46" s="125">
        <f>ZESTAWIENIE!HW41</f>
        <v>0</v>
      </c>
      <c r="HT46" s="125">
        <f>ZESTAWIENIE!HX41</f>
        <v>0</v>
      </c>
      <c r="HU46" s="125">
        <f>ZESTAWIENIE!HY41</f>
        <v>0</v>
      </c>
      <c r="HV46" s="125">
        <f>ZESTAWIENIE!HZ41</f>
        <v>0</v>
      </c>
      <c r="HW46" s="125">
        <f>ZESTAWIENIE!IA41</f>
        <v>0</v>
      </c>
      <c r="HX46" s="125">
        <f>ZESTAWIENIE!IB41</f>
        <v>0</v>
      </c>
      <c r="HY46" s="125">
        <f>ZESTAWIENIE!IC41</f>
        <v>0</v>
      </c>
      <c r="HZ46" s="125">
        <f>ZESTAWIENIE!ID41</f>
        <v>0</v>
      </c>
      <c r="IA46" s="125">
        <f>ZESTAWIENIE!IE41</f>
        <v>0</v>
      </c>
      <c r="IB46" s="125">
        <f>ZESTAWIENIE!IF41</f>
        <v>0</v>
      </c>
      <c r="IC46" s="125">
        <f>ZESTAWIENIE!IG41</f>
        <v>0</v>
      </c>
      <c r="ID46" s="125">
        <f>ZESTAWIENIE!IH41</f>
        <v>0</v>
      </c>
      <c r="IE46" s="125">
        <f>ZESTAWIENIE!II41</f>
        <v>0</v>
      </c>
      <c r="IF46" s="125">
        <f>ZESTAWIENIE!IJ41</f>
        <v>0</v>
      </c>
      <c r="IG46" s="125">
        <f>ZESTAWIENIE!IK41</f>
        <v>0</v>
      </c>
      <c r="IH46" s="125">
        <f>ZESTAWIENIE!IL41</f>
        <v>0</v>
      </c>
      <c r="II46" s="125">
        <f>ZESTAWIENIE!IM41</f>
        <v>0</v>
      </c>
      <c r="IJ46" s="125">
        <f>ZESTAWIENIE!IN41</f>
        <v>0</v>
      </c>
      <c r="IK46" s="125">
        <f>ZESTAWIENIE!IO41</f>
        <v>0</v>
      </c>
      <c r="IL46" s="125">
        <f>ZESTAWIENIE!IP41</f>
        <v>0</v>
      </c>
      <c r="IM46" s="125">
        <f>ZESTAWIENIE!IQ41</f>
        <v>0</v>
      </c>
      <c r="IN46" s="125">
        <f>ZESTAWIENIE!IR41</f>
        <v>0</v>
      </c>
      <c r="IO46" s="125">
        <f>ZESTAWIENIE!IS41</f>
        <v>0</v>
      </c>
      <c r="IP46" s="125">
        <f>ZESTAWIENIE!IT41</f>
        <v>0</v>
      </c>
      <c r="IQ46" s="125">
        <f>ZESTAWIENIE!IU41</f>
        <v>0</v>
      </c>
      <c r="IR46" s="125">
        <f>ZESTAWIENIE!IV41</f>
        <v>0</v>
      </c>
      <c r="IS46" s="125" t="e">
        <f>ZESTAWIENIE!#REF!</f>
        <v>#REF!</v>
      </c>
      <c r="IT46" s="125" t="e">
        <f>ZESTAWIENIE!#REF!</f>
        <v>#REF!</v>
      </c>
    </row>
    <row r="47" spans="1:254" ht="12.75" customHeight="1" x14ac:dyDescent="0.2">
      <c r="A47" s="3"/>
      <c r="B47" s="172" t="str">
        <f>ZESTAWIENIE!B42</f>
        <v/>
      </c>
      <c r="C47" s="173"/>
      <c r="D47" s="188">
        <f>ZESTAWIENIE!D42</f>
        <v>0</v>
      </c>
      <c r="E47" s="56"/>
      <c r="F47" s="56"/>
      <c r="G47" s="57"/>
      <c r="H47" s="176">
        <f>ZESTAWIENIE!E42</f>
        <v>0</v>
      </c>
      <c r="I47" s="59">
        <f>ZESTAWIENIE!F42</f>
        <v>0</v>
      </c>
      <c r="J47" s="60">
        <f>ZESTAWIENIE!G42</f>
        <v>0</v>
      </c>
      <c r="K47" s="60">
        <f>ZESTAWIENIE!H42</f>
        <v>0</v>
      </c>
      <c r="L47" s="60">
        <f>ZESTAWIENIE!M42</f>
        <v>0</v>
      </c>
      <c r="M47" s="60">
        <f>ZESTAWIENIE!N42</f>
        <v>0</v>
      </c>
      <c r="N47" s="60">
        <f>ZESTAWIENIE!O42</f>
        <v>0</v>
      </c>
      <c r="O47" s="60">
        <f>ZESTAWIENIE!P42</f>
        <v>0</v>
      </c>
      <c r="P47" s="60">
        <f>ZESTAWIENIE!Q42</f>
        <v>0</v>
      </c>
      <c r="Q47" s="60">
        <f>ZESTAWIENIE!R42</f>
        <v>0</v>
      </c>
      <c r="R47" s="60">
        <f>ZESTAWIENIE!S42</f>
        <v>0</v>
      </c>
      <c r="S47" s="60">
        <f>ZESTAWIENIE!T42</f>
        <v>0</v>
      </c>
      <c r="T47" s="60">
        <f>ZESTAWIENIE!U42</f>
        <v>0</v>
      </c>
      <c r="U47" s="60">
        <f>ZESTAWIENIE!V42</f>
        <v>0</v>
      </c>
      <c r="V47" s="60">
        <f>ZESTAWIENIE!W42</f>
        <v>0</v>
      </c>
      <c r="W47" s="189" t="str">
        <f>ZESTAWIENIE!AA42</f>
        <v/>
      </c>
      <c r="X47" s="60" t="str">
        <f>ZESTAWIENIE!AB42</f>
        <v/>
      </c>
      <c r="Y47" s="60" t="str">
        <f>ZESTAWIENIE!AC42</f>
        <v/>
      </c>
      <c r="Z47" s="60" t="str">
        <f>ZESTAWIENIE!AD42</f>
        <v/>
      </c>
      <c r="AA47" s="60" t="str">
        <f>ZESTAWIENIE!AE42</f>
        <v/>
      </c>
      <c r="AB47" s="60" t="str">
        <f>ZESTAWIENIE!AF42</f>
        <v/>
      </c>
      <c r="AC47" s="60" t="str">
        <f>ZESTAWIENIE!AG42</f>
        <v/>
      </c>
      <c r="AD47" s="60" t="str">
        <f>ZESTAWIENIE!AH42</f>
        <v/>
      </c>
      <c r="AE47" s="60" t="str">
        <f>ZESTAWIENIE!AI42</f>
        <v/>
      </c>
      <c r="AF47" s="60" t="str">
        <f>ZESTAWIENIE!AJ42</f>
        <v/>
      </c>
      <c r="AG47" s="60">
        <f>ZESTAWIENIE!AK42</f>
        <v>0</v>
      </c>
      <c r="AH47" s="60">
        <f>ZESTAWIENIE!AL42</f>
        <v>0</v>
      </c>
      <c r="AI47" s="60">
        <f>ZESTAWIENIE!AM42</f>
        <v>0</v>
      </c>
      <c r="AJ47" s="60">
        <f>ZESTAWIENIE!AN42</f>
        <v>0</v>
      </c>
      <c r="AK47" s="60">
        <f>ZESTAWIENIE!AO42</f>
        <v>0</v>
      </c>
      <c r="AL47" s="60">
        <f>ZESTAWIENIE!AP42</f>
        <v>0</v>
      </c>
      <c r="AM47" s="60">
        <f>ZESTAWIENIE!AQ42</f>
        <v>0</v>
      </c>
      <c r="AN47" s="60">
        <f>ZESTAWIENIE!AR42</f>
        <v>0</v>
      </c>
      <c r="AO47" s="60">
        <f>ZESTAWIENIE!AS42</f>
        <v>0</v>
      </c>
      <c r="AP47" s="60">
        <f>ZESTAWIENIE!AT42</f>
        <v>0</v>
      </c>
      <c r="AQ47" s="60">
        <f>ZESTAWIENIE!AU42</f>
        <v>0</v>
      </c>
      <c r="AR47" s="60">
        <f>ZESTAWIENIE!AV42</f>
        <v>0</v>
      </c>
      <c r="AS47" s="60">
        <f>ZESTAWIENIE!AW42</f>
        <v>0</v>
      </c>
      <c r="AT47" s="60">
        <f>ZESTAWIENIE!AX42</f>
        <v>0</v>
      </c>
      <c r="AU47" s="60">
        <f>ZESTAWIENIE!AY42</f>
        <v>0</v>
      </c>
      <c r="AV47" s="60">
        <f>ZESTAWIENIE!AZ42</f>
        <v>0</v>
      </c>
      <c r="AW47" s="60">
        <f>ZESTAWIENIE!BA42</f>
        <v>0</v>
      </c>
      <c r="AX47" s="60">
        <f>ZESTAWIENIE!BB42</f>
        <v>0</v>
      </c>
      <c r="AY47" s="60">
        <f>ZESTAWIENIE!BC42</f>
        <v>0</v>
      </c>
      <c r="AZ47" s="60">
        <f>ZESTAWIENIE!BD42</f>
        <v>0</v>
      </c>
      <c r="BA47" s="60">
        <f>ZESTAWIENIE!BE42</f>
        <v>0</v>
      </c>
      <c r="BB47" s="60">
        <f>ZESTAWIENIE!BF42</f>
        <v>0</v>
      </c>
      <c r="BC47" s="60">
        <f>ZESTAWIENIE!BG42</f>
        <v>0</v>
      </c>
      <c r="BD47" s="60">
        <f>ZESTAWIENIE!BH42</f>
        <v>0</v>
      </c>
      <c r="BE47" s="60">
        <f>ZESTAWIENIE!BI42</f>
        <v>0</v>
      </c>
      <c r="BF47" s="60">
        <f>ZESTAWIENIE!BJ42</f>
        <v>0</v>
      </c>
      <c r="BG47" s="60">
        <f>ZESTAWIENIE!BK42</f>
        <v>0</v>
      </c>
      <c r="BH47" s="60">
        <f>ZESTAWIENIE!BL42</f>
        <v>0</v>
      </c>
      <c r="BI47" s="60">
        <f>ZESTAWIENIE!BM42</f>
        <v>0</v>
      </c>
      <c r="BJ47" s="60">
        <f>ZESTAWIENIE!BN42</f>
        <v>0</v>
      </c>
      <c r="BK47" s="60">
        <f>ZESTAWIENIE!BO42</f>
        <v>0</v>
      </c>
      <c r="BL47" s="60">
        <f>ZESTAWIENIE!BP42</f>
        <v>0</v>
      </c>
      <c r="BM47" s="60">
        <f>ZESTAWIENIE!BQ42</f>
        <v>0</v>
      </c>
      <c r="BN47" s="60">
        <f>ZESTAWIENIE!BR42</f>
        <v>0</v>
      </c>
      <c r="BO47" s="60">
        <f>ZESTAWIENIE!BS42</f>
        <v>0</v>
      </c>
      <c r="BP47" s="60">
        <f>ZESTAWIENIE!BT42</f>
        <v>0</v>
      </c>
      <c r="BQ47" s="60">
        <f>ZESTAWIENIE!BU42</f>
        <v>0</v>
      </c>
      <c r="BR47" s="60">
        <f>ZESTAWIENIE!BV42</f>
        <v>0</v>
      </c>
      <c r="BS47" s="60">
        <f>ZESTAWIENIE!BW42</f>
        <v>0</v>
      </c>
      <c r="BT47" s="60">
        <f>ZESTAWIENIE!BX42</f>
        <v>0</v>
      </c>
      <c r="BU47" s="60">
        <f>ZESTAWIENIE!BY42</f>
        <v>0</v>
      </c>
      <c r="BV47" s="60">
        <f>ZESTAWIENIE!BZ42</f>
        <v>0</v>
      </c>
      <c r="BW47" s="60">
        <f>ZESTAWIENIE!CA42</f>
        <v>0</v>
      </c>
      <c r="BX47" s="60">
        <f>ZESTAWIENIE!CB42</f>
        <v>0</v>
      </c>
      <c r="BY47" s="60">
        <f>ZESTAWIENIE!CC42</f>
        <v>0</v>
      </c>
      <c r="BZ47" s="60">
        <f>ZESTAWIENIE!CD42</f>
        <v>0</v>
      </c>
      <c r="CA47" s="60">
        <f>ZESTAWIENIE!CE42</f>
        <v>0</v>
      </c>
      <c r="CB47" s="60">
        <f>ZESTAWIENIE!CF42</f>
        <v>0</v>
      </c>
      <c r="CC47" s="60">
        <f>ZESTAWIENIE!CG42</f>
        <v>0</v>
      </c>
      <c r="CD47" s="60">
        <f>ZESTAWIENIE!CH42</f>
        <v>0</v>
      </c>
      <c r="CE47" s="60">
        <f>ZESTAWIENIE!CI42</f>
        <v>0</v>
      </c>
      <c r="CF47" s="60">
        <f>ZESTAWIENIE!CJ42</f>
        <v>0</v>
      </c>
      <c r="CG47" s="60">
        <f>ZESTAWIENIE!CK42</f>
        <v>0</v>
      </c>
      <c r="CH47" s="60">
        <f>ZESTAWIENIE!CL42</f>
        <v>0</v>
      </c>
      <c r="CI47" s="60">
        <f>ZESTAWIENIE!CM42</f>
        <v>0</v>
      </c>
      <c r="CJ47" s="60">
        <f>ZESTAWIENIE!CN42</f>
        <v>0</v>
      </c>
      <c r="CK47" s="60">
        <f>ZESTAWIENIE!CO42</f>
        <v>0</v>
      </c>
      <c r="CL47" s="60">
        <f>ZESTAWIENIE!CP42</f>
        <v>0</v>
      </c>
      <c r="CM47" s="60">
        <f>ZESTAWIENIE!CQ42</f>
        <v>0</v>
      </c>
      <c r="CN47" s="60">
        <f>ZESTAWIENIE!CR42</f>
        <v>0</v>
      </c>
      <c r="CO47" s="60">
        <f>ZESTAWIENIE!CS42</f>
        <v>0</v>
      </c>
      <c r="CP47" s="60">
        <f>ZESTAWIENIE!CT42</f>
        <v>0</v>
      </c>
      <c r="CQ47" s="60">
        <f>ZESTAWIENIE!CU42</f>
        <v>0</v>
      </c>
      <c r="CR47" s="60">
        <f>ZESTAWIENIE!CV42</f>
        <v>0</v>
      </c>
      <c r="CS47" s="60">
        <f>ZESTAWIENIE!CW42</f>
        <v>0</v>
      </c>
      <c r="CT47" s="60">
        <f>ZESTAWIENIE!CX42</f>
        <v>0</v>
      </c>
      <c r="CU47" s="60">
        <f>ZESTAWIENIE!CY42</f>
        <v>0</v>
      </c>
      <c r="CV47" s="60">
        <f>ZESTAWIENIE!CZ42</f>
        <v>0</v>
      </c>
      <c r="CW47" s="60">
        <f>ZESTAWIENIE!DA42</f>
        <v>0</v>
      </c>
      <c r="CX47" s="60">
        <f>ZESTAWIENIE!DB42</f>
        <v>0</v>
      </c>
      <c r="CY47" s="60">
        <f>ZESTAWIENIE!DC42</f>
        <v>0</v>
      </c>
      <c r="CZ47" s="60">
        <f>ZESTAWIENIE!DD42</f>
        <v>0</v>
      </c>
      <c r="DA47" s="60">
        <f>ZESTAWIENIE!DE42</f>
        <v>0</v>
      </c>
      <c r="DB47" s="60">
        <f>ZESTAWIENIE!DF42</f>
        <v>0</v>
      </c>
      <c r="DC47" s="60">
        <f>ZESTAWIENIE!DG42</f>
        <v>0</v>
      </c>
      <c r="DD47" s="60">
        <f>ZESTAWIENIE!DH42</f>
        <v>0</v>
      </c>
      <c r="DE47" s="60">
        <f>ZESTAWIENIE!DI42</f>
        <v>0</v>
      </c>
      <c r="DF47" s="60">
        <f>ZESTAWIENIE!DJ42</f>
        <v>0</v>
      </c>
      <c r="DG47" s="60">
        <f>ZESTAWIENIE!DK42</f>
        <v>0</v>
      </c>
      <c r="DH47" s="60">
        <f>ZESTAWIENIE!DL42</f>
        <v>0</v>
      </c>
      <c r="DI47" s="60">
        <f>ZESTAWIENIE!DM42</f>
        <v>0</v>
      </c>
      <c r="DJ47" s="60">
        <f>ZESTAWIENIE!DN42</f>
        <v>0</v>
      </c>
      <c r="DK47" s="60">
        <f>ZESTAWIENIE!DO42</f>
        <v>0</v>
      </c>
      <c r="DL47" s="60">
        <f>ZESTAWIENIE!DP42</f>
        <v>0</v>
      </c>
      <c r="DM47" s="60">
        <f>ZESTAWIENIE!DQ42</f>
        <v>0</v>
      </c>
      <c r="DN47" s="60">
        <f>ZESTAWIENIE!DR42</f>
        <v>0</v>
      </c>
      <c r="DO47" s="60">
        <f>ZESTAWIENIE!DS42</f>
        <v>0</v>
      </c>
      <c r="DP47" s="60">
        <f>ZESTAWIENIE!DT42</f>
        <v>0</v>
      </c>
      <c r="DQ47" s="60">
        <f>ZESTAWIENIE!DU42</f>
        <v>0</v>
      </c>
      <c r="DR47" s="60">
        <f>ZESTAWIENIE!DV42</f>
        <v>0</v>
      </c>
      <c r="DS47" s="60">
        <f>ZESTAWIENIE!DW42</f>
        <v>0</v>
      </c>
      <c r="DT47" s="60">
        <f>ZESTAWIENIE!DX42</f>
        <v>0</v>
      </c>
      <c r="DU47" s="60">
        <f>ZESTAWIENIE!DY42</f>
        <v>0</v>
      </c>
      <c r="DV47" s="60">
        <f>ZESTAWIENIE!DZ42</f>
        <v>0</v>
      </c>
      <c r="DW47" s="60">
        <f>ZESTAWIENIE!EA42</f>
        <v>0</v>
      </c>
      <c r="DX47" s="60">
        <f>ZESTAWIENIE!EB42</f>
        <v>0</v>
      </c>
      <c r="DY47" s="60">
        <f>ZESTAWIENIE!EC42</f>
        <v>0</v>
      </c>
      <c r="DZ47" s="60">
        <f>ZESTAWIENIE!ED42</f>
        <v>0</v>
      </c>
      <c r="EA47" s="60">
        <f>ZESTAWIENIE!EE42</f>
        <v>0</v>
      </c>
      <c r="EB47" s="60">
        <f>ZESTAWIENIE!EF42</f>
        <v>0</v>
      </c>
      <c r="EC47" s="60">
        <f>ZESTAWIENIE!EG42</f>
        <v>0</v>
      </c>
      <c r="ED47" s="60">
        <f>ZESTAWIENIE!EH42</f>
        <v>0</v>
      </c>
      <c r="EE47" s="60">
        <f>ZESTAWIENIE!EI42</f>
        <v>0</v>
      </c>
      <c r="EF47" s="60">
        <f>ZESTAWIENIE!EJ42</f>
        <v>0</v>
      </c>
      <c r="EG47" s="60">
        <f>ZESTAWIENIE!EK42</f>
        <v>0</v>
      </c>
      <c r="EH47" s="60">
        <f>ZESTAWIENIE!EL42</f>
        <v>0</v>
      </c>
      <c r="EI47" s="60">
        <f>ZESTAWIENIE!EM42</f>
        <v>0</v>
      </c>
      <c r="EJ47" s="60">
        <f>ZESTAWIENIE!EN42</f>
        <v>0</v>
      </c>
      <c r="EK47" s="60">
        <f>ZESTAWIENIE!EO42</f>
        <v>0</v>
      </c>
      <c r="EL47" s="60">
        <f>ZESTAWIENIE!EP42</f>
        <v>0</v>
      </c>
      <c r="EM47" s="60">
        <f>ZESTAWIENIE!EQ42</f>
        <v>0</v>
      </c>
      <c r="EN47" s="60">
        <f>ZESTAWIENIE!ER42</f>
        <v>0</v>
      </c>
      <c r="EO47" s="60">
        <f>ZESTAWIENIE!ES42</f>
        <v>0</v>
      </c>
      <c r="EP47" s="60">
        <f>ZESTAWIENIE!ET42</f>
        <v>0</v>
      </c>
      <c r="EQ47" s="60">
        <f>ZESTAWIENIE!EU42</f>
        <v>0</v>
      </c>
      <c r="ER47" s="60">
        <f>ZESTAWIENIE!EV42</f>
        <v>0</v>
      </c>
      <c r="ES47" s="60">
        <f>ZESTAWIENIE!EW42</f>
        <v>0</v>
      </c>
      <c r="ET47" s="60">
        <f>ZESTAWIENIE!EX42</f>
        <v>0</v>
      </c>
      <c r="EU47" s="60">
        <f>ZESTAWIENIE!EY42</f>
        <v>0</v>
      </c>
      <c r="EV47" s="60">
        <f>ZESTAWIENIE!EZ42</f>
        <v>0</v>
      </c>
      <c r="EW47" s="60">
        <f>ZESTAWIENIE!FA42</f>
        <v>0</v>
      </c>
      <c r="EX47" s="60">
        <f>ZESTAWIENIE!FB42</f>
        <v>0</v>
      </c>
      <c r="EY47" s="60">
        <f>ZESTAWIENIE!FC42</f>
        <v>0</v>
      </c>
      <c r="EZ47" s="60">
        <f>ZESTAWIENIE!FD42</f>
        <v>0</v>
      </c>
      <c r="FA47" s="60">
        <f>ZESTAWIENIE!FE42</f>
        <v>0</v>
      </c>
      <c r="FB47" s="60">
        <f>ZESTAWIENIE!FF42</f>
        <v>0</v>
      </c>
      <c r="FC47" s="60">
        <f>ZESTAWIENIE!FG42</f>
        <v>0</v>
      </c>
      <c r="FD47" s="60">
        <f>ZESTAWIENIE!FH42</f>
        <v>0</v>
      </c>
      <c r="FE47" s="60">
        <f>ZESTAWIENIE!FI42</f>
        <v>0</v>
      </c>
      <c r="FF47" s="60">
        <f>ZESTAWIENIE!FJ42</f>
        <v>0</v>
      </c>
      <c r="FG47" s="60">
        <f>ZESTAWIENIE!FK42</f>
        <v>0</v>
      </c>
      <c r="FH47" s="60">
        <f>ZESTAWIENIE!FL42</f>
        <v>0</v>
      </c>
      <c r="FI47" s="60">
        <f>ZESTAWIENIE!FM42</f>
        <v>0</v>
      </c>
      <c r="FJ47" s="60">
        <f>ZESTAWIENIE!FN42</f>
        <v>0</v>
      </c>
      <c r="FK47" s="60">
        <f>ZESTAWIENIE!FO42</f>
        <v>0</v>
      </c>
      <c r="FL47" s="60">
        <f>ZESTAWIENIE!FP42</f>
        <v>0</v>
      </c>
      <c r="FM47" s="60">
        <f>ZESTAWIENIE!FQ42</f>
        <v>0</v>
      </c>
      <c r="FN47" s="60">
        <f>ZESTAWIENIE!FR42</f>
        <v>0</v>
      </c>
      <c r="FO47" s="60">
        <f>ZESTAWIENIE!FS42</f>
        <v>0</v>
      </c>
      <c r="FP47" s="60">
        <f>ZESTAWIENIE!FT42</f>
        <v>0</v>
      </c>
      <c r="FQ47" s="60">
        <f>ZESTAWIENIE!FU42</f>
        <v>0</v>
      </c>
      <c r="FR47" s="60">
        <f>ZESTAWIENIE!FV42</f>
        <v>0</v>
      </c>
      <c r="FS47" s="60">
        <f>ZESTAWIENIE!FW42</f>
        <v>0</v>
      </c>
      <c r="FT47" s="60">
        <f>ZESTAWIENIE!FX42</f>
        <v>0</v>
      </c>
      <c r="FU47" s="60">
        <f>ZESTAWIENIE!FY42</f>
        <v>0</v>
      </c>
      <c r="FV47" s="60">
        <f>ZESTAWIENIE!FZ42</f>
        <v>0</v>
      </c>
      <c r="FW47" s="60">
        <f>ZESTAWIENIE!GA42</f>
        <v>0</v>
      </c>
      <c r="FX47" s="60">
        <f>ZESTAWIENIE!GB42</f>
        <v>0</v>
      </c>
      <c r="FY47" s="60">
        <f>ZESTAWIENIE!GC42</f>
        <v>0</v>
      </c>
      <c r="FZ47" s="60">
        <f>ZESTAWIENIE!GD42</f>
        <v>0</v>
      </c>
      <c r="GA47" s="60">
        <f>ZESTAWIENIE!GE42</f>
        <v>0</v>
      </c>
      <c r="GB47" s="60">
        <f>ZESTAWIENIE!GF42</f>
        <v>0</v>
      </c>
      <c r="GC47" s="60">
        <f>ZESTAWIENIE!GG42</f>
        <v>0</v>
      </c>
      <c r="GD47" s="60">
        <f>ZESTAWIENIE!GH42</f>
        <v>0</v>
      </c>
      <c r="GE47" s="60">
        <f>ZESTAWIENIE!GI42</f>
        <v>0</v>
      </c>
      <c r="GF47" s="60">
        <f>ZESTAWIENIE!GJ42</f>
        <v>0</v>
      </c>
      <c r="GG47" s="60">
        <f>ZESTAWIENIE!GK42</f>
        <v>0</v>
      </c>
      <c r="GH47" s="60">
        <f>ZESTAWIENIE!GL42</f>
        <v>0</v>
      </c>
      <c r="GI47" s="60">
        <f>ZESTAWIENIE!GM42</f>
        <v>0</v>
      </c>
      <c r="GJ47" s="60">
        <f>ZESTAWIENIE!GN42</f>
        <v>0</v>
      </c>
      <c r="GK47" s="60">
        <f>ZESTAWIENIE!GO42</f>
        <v>0</v>
      </c>
      <c r="GL47" s="60">
        <f>ZESTAWIENIE!GP42</f>
        <v>0</v>
      </c>
      <c r="GM47" s="60">
        <f>ZESTAWIENIE!GQ42</f>
        <v>0</v>
      </c>
      <c r="GN47" s="60">
        <f>ZESTAWIENIE!GR42</f>
        <v>0</v>
      </c>
      <c r="GO47" s="60">
        <f>ZESTAWIENIE!GS42</f>
        <v>0</v>
      </c>
      <c r="GP47" s="60">
        <f>ZESTAWIENIE!GT42</f>
        <v>0</v>
      </c>
      <c r="GQ47" s="60">
        <f>ZESTAWIENIE!GU42</f>
        <v>0</v>
      </c>
      <c r="GR47" s="60">
        <f>ZESTAWIENIE!GV42</f>
        <v>0</v>
      </c>
      <c r="GS47" s="60">
        <f>ZESTAWIENIE!GW42</f>
        <v>0</v>
      </c>
      <c r="GT47" s="60">
        <f>ZESTAWIENIE!GX42</f>
        <v>0</v>
      </c>
      <c r="GU47" s="60">
        <f>ZESTAWIENIE!GY42</f>
        <v>0</v>
      </c>
      <c r="GV47" s="60">
        <f>ZESTAWIENIE!GZ42</f>
        <v>0</v>
      </c>
      <c r="GW47" s="60">
        <f>ZESTAWIENIE!HA42</f>
        <v>0</v>
      </c>
      <c r="GX47" s="60">
        <f>ZESTAWIENIE!HB42</f>
        <v>0</v>
      </c>
      <c r="GY47" s="60">
        <f>ZESTAWIENIE!HC42</f>
        <v>0</v>
      </c>
      <c r="GZ47" s="60">
        <f>ZESTAWIENIE!HD42</f>
        <v>0</v>
      </c>
      <c r="HA47" s="60">
        <f>ZESTAWIENIE!HE42</f>
        <v>0</v>
      </c>
      <c r="HB47" s="60">
        <f>ZESTAWIENIE!HF42</f>
        <v>0</v>
      </c>
      <c r="HC47" s="60">
        <f>ZESTAWIENIE!HG42</f>
        <v>0</v>
      </c>
      <c r="HD47" s="60">
        <f>ZESTAWIENIE!HH42</f>
        <v>0</v>
      </c>
      <c r="HE47" s="60">
        <f>ZESTAWIENIE!HI42</f>
        <v>0</v>
      </c>
      <c r="HF47" s="60">
        <f>ZESTAWIENIE!HJ42</f>
        <v>0</v>
      </c>
      <c r="HG47" s="60">
        <f>ZESTAWIENIE!HK42</f>
        <v>0</v>
      </c>
      <c r="HH47" s="60">
        <f>ZESTAWIENIE!HL42</f>
        <v>0</v>
      </c>
      <c r="HI47" s="60">
        <f>ZESTAWIENIE!HM42</f>
        <v>0</v>
      </c>
      <c r="HJ47" s="60">
        <f>ZESTAWIENIE!HN42</f>
        <v>0</v>
      </c>
      <c r="HK47" s="60">
        <f>ZESTAWIENIE!HO42</f>
        <v>0</v>
      </c>
      <c r="HL47" s="60">
        <f>ZESTAWIENIE!HP42</f>
        <v>0</v>
      </c>
      <c r="HM47" s="60">
        <f>ZESTAWIENIE!HQ42</f>
        <v>0</v>
      </c>
      <c r="HN47" s="60">
        <f>ZESTAWIENIE!HR42</f>
        <v>0</v>
      </c>
      <c r="HO47" s="60">
        <f>ZESTAWIENIE!HS42</f>
        <v>0</v>
      </c>
      <c r="HP47" s="60">
        <f>ZESTAWIENIE!HT42</f>
        <v>0</v>
      </c>
      <c r="HQ47" s="60">
        <f>ZESTAWIENIE!HU42</f>
        <v>0</v>
      </c>
      <c r="HR47" s="60">
        <f>ZESTAWIENIE!HV42</f>
        <v>0</v>
      </c>
      <c r="HS47" s="60">
        <f>ZESTAWIENIE!HW42</f>
        <v>0</v>
      </c>
      <c r="HT47" s="60">
        <f>ZESTAWIENIE!HX42</f>
        <v>0</v>
      </c>
      <c r="HU47" s="60">
        <f>ZESTAWIENIE!HY42</f>
        <v>0</v>
      </c>
      <c r="HV47" s="60">
        <f>ZESTAWIENIE!HZ42</f>
        <v>0</v>
      </c>
      <c r="HW47" s="60">
        <f>ZESTAWIENIE!IA42</f>
        <v>0</v>
      </c>
      <c r="HX47" s="60">
        <f>ZESTAWIENIE!IB42</f>
        <v>0</v>
      </c>
      <c r="HY47" s="60">
        <f>ZESTAWIENIE!IC42</f>
        <v>0</v>
      </c>
      <c r="HZ47" s="60">
        <f>ZESTAWIENIE!ID42</f>
        <v>0</v>
      </c>
      <c r="IA47" s="60">
        <f>ZESTAWIENIE!IE42</f>
        <v>0</v>
      </c>
      <c r="IB47" s="60">
        <f>ZESTAWIENIE!IF42</f>
        <v>0</v>
      </c>
      <c r="IC47" s="60">
        <f>ZESTAWIENIE!IG42</f>
        <v>0</v>
      </c>
      <c r="ID47" s="60">
        <f>ZESTAWIENIE!IH42</f>
        <v>0</v>
      </c>
      <c r="IE47" s="60">
        <f>ZESTAWIENIE!II42</f>
        <v>0</v>
      </c>
      <c r="IF47" s="60">
        <f>ZESTAWIENIE!IJ42</f>
        <v>0</v>
      </c>
      <c r="IG47" s="60">
        <f>ZESTAWIENIE!IK42</f>
        <v>0</v>
      </c>
      <c r="IH47" s="60">
        <f>ZESTAWIENIE!IL42</f>
        <v>0</v>
      </c>
      <c r="II47" s="60">
        <f>ZESTAWIENIE!IM42</f>
        <v>0</v>
      </c>
      <c r="IJ47" s="60">
        <f>ZESTAWIENIE!IN42</f>
        <v>0</v>
      </c>
      <c r="IK47" s="60">
        <f>ZESTAWIENIE!IO42</f>
        <v>0</v>
      </c>
      <c r="IL47" s="60">
        <f>ZESTAWIENIE!IP42</f>
        <v>0</v>
      </c>
      <c r="IM47" s="60">
        <f>ZESTAWIENIE!IQ42</f>
        <v>0</v>
      </c>
      <c r="IN47" s="60">
        <f>ZESTAWIENIE!IR42</f>
        <v>0</v>
      </c>
      <c r="IO47" s="60">
        <f>ZESTAWIENIE!IS42</f>
        <v>0</v>
      </c>
      <c r="IP47" s="60">
        <f>ZESTAWIENIE!IT42</f>
        <v>0</v>
      </c>
      <c r="IQ47" s="60">
        <f>ZESTAWIENIE!IU42</f>
        <v>0</v>
      </c>
      <c r="IR47" s="60">
        <f>ZESTAWIENIE!IV42</f>
        <v>0</v>
      </c>
      <c r="IS47" s="60" t="e">
        <f>ZESTAWIENIE!#REF!</f>
        <v>#REF!</v>
      </c>
      <c r="IT47" s="60" t="e">
        <f>ZESTAWIENIE!#REF!</f>
        <v>#REF!</v>
      </c>
    </row>
    <row r="48" spans="1:254" ht="12.75" customHeight="1" x14ac:dyDescent="0.2">
      <c r="A48" s="3"/>
      <c r="B48" s="172" t="str">
        <f>ZESTAWIENIE!B43</f>
        <v/>
      </c>
      <c r="C48" s="173"/>
      <c r="D48" s="188">
        <f>ZESTAWIENIE!D43</f>
        <v>0</v>
      </c>
      <c r="E48" s="56"/>
      <c r="F48" s="56"/>
      <c r="G48" s="57"/>
      <c r="H48" s="176">
        <f>ZESTAWIENIE!E43</f>
        <v>0</v>
      </c>
      <c r="I48" s="59">
        <f>ZESTAWIENIE!F43</f>
        <v>0</v>
      </c>
      <c r="J48" s="60">
        <f>ZESTAWIENIE!G43</f>
        <v>0</v>
      </c>
      <c r="K48" s="60">
        <f>ZESTAWIENIE!H43</f>
        <v>0</v>
      </c>
      <c r="L48" s="60">
        <f>ZESTAWIENIE!M43</f>
        <v>0</v>
      </c>
      <c r="M48" s="60">
        <f>ZESTAWIENIE!N43</f>
        <v>0</v>
      </c>
      <c r="N48" s="60">
        <f>ZESTAWIENIE!O43</f>
        <v>0</v>
      </c>
      <c r="O48" s="60">
        <f>ZESTAWIENIE!P43</f>
        <v>0</v>
      </c>
      <c r="P48" s="60">
        <f>ZESTAWIENIE!Q43</f>
        <v>0</v>
      </c>
      <c r="Q48" s="60">
        <f>ZESTAWIENIE!R43</f>
        <v>0</v>
      </c>
      <c r="R48" s="60">
        <f>ZESTAWIENIE!S43</f>
        <v>0</v>
      </c>
      <c r="S48" s="60">
        <f>ZESTAWIENIE!T43</f>
        <v>0</v>
      </c>
      <c r="T48" s="60">
        <f>ZESTAWIENIE!U43</f>
        <v>0</v>
      </c>
      <c r="U48" s="60">
        <f>ZESTAWIENIE!V43</f>
        <v>0</v>
      </c>
      <c r="V48" s="60">
        <f>ZESTAWIENIE!W43</f>
        <v>0</v>
      </c>
      <c r="W48" s="189" t="str">
        <f>ZESTAWIENIE!AA43</f>
        <v/>
      </c>
      <c r="X48" s="60" t="str">
        <f>ZESTAWIENIE!AB43</f>
        <v/>
      </c>
      <c r="Y48" s="60" t="str">
        <f>ZESTAWIENIE!AC43</f>
        <v/>
      </c>
      <c r="Z48" s="60" t="str">
        <f>ZESTAWIENIE!AD43</f>
        <v/>
      </c>
      <c r="AA48" s="60" t="str">
        <f>ZESTAWIENIE!AE43</f>
        <v/>
      </c>
      <c r="AB48" s="60" t="str">
        <f>ZESTAWIENIE!AF43</f>
        <v/>
      </c>
      <c r="AC48" s="60" t="str">
        <f>ZESTAWIENIE!AG43</f>
        <v/>
      </c>
      <c r="AD48" s="60" t="str">
        <f>ZESTAWIENIE!AH43</f>
        <v/>
      </c>
      <c r="AE48" s="60" t="str">
        <f>ZESTAWIENIE!AI43</f>
        <v/>
      </c>
      <c r="AF48" s="60" t="str">
        <f>ZESTAWIENIE!AJ43</f>
        <v/>
      </c>
      <c r="AG48" s="60">
        <f>ZESTAWIENIE!AK43</f>
        <v>0</v>
      </c>
      <c r="AH48" s="60">
        <f>ZESTAWIENIE!AL43</f>
        <v>0</v>
      </c>
      <c r="AI48" s="60">
        <f>ZESTAWIENIE!AM43</f>
        <v>0</v>
      </c>
      <c r="AJ48" s="60">
        <f>ZESTAWIENIE!AN43</f>
        <v>0</v>
      </c>
      <c r="AK48" s="60">
        <f>ZESTAWIENIE!AO43</f>
        <v>0</v>
      </c>
      <c r="AL48" s="60">
        <f>ZESTAWIENIE!AP43</f>
        <v>0</v>
      </c>
      <c r="AM48" s="60">
        <f>ZESTAWIENIE!AQ43</f>
        <v>0</v>
      </c>
      <c r="AN48" s="60">
        <f>ZESTAWIENIE!AR43</f>
        <v>0</v>
      </c>
      <c r="AO48" s="60">
        <f>ZESTAWIENIE!AS43</f>
        <v>0</v>
      </c>
      <c r="AP48" s="60">
        <f>ZESTAWIENIE!AT43</f>
        <v>0</v>
      </c>
      <c r="AQ48" s="60">
        <f>ZESTAWIENIE!AU43</f>
        <v>0</v>
      </c>
      <c r="AR48" s="60">
        <f>ZESTAWIENIE!AV43</f>
        <v>0</v>
      </c>
      <c r="AS48" s="60">
        <f>ZESTAWIENIE!AW43</f>
        <v>0</v>
      </c>
      <c r="AT48" s="60">
        <f>ZESTAWIENIE!AX43</f>
        <v>0</v>
      </c>
      <c r="AU48" s="60">
        <f>ZESTAWIENIE!AY43</f>
        <v>0</v>
      </c>
      <c r="AV48" s="60">
        <f>ZESTAWIENIE!AZ43</f>
        <v>0</v>
      </c>
      <c r="AW48" s="60">
        <f>ZESTAWIENIE!BA43</f>
        <v>0</v>
      </c>
      <c r="AX48" s="60">
        <f>ZESTAWIENIE!BB43</f>
        <v>0</v>
      </c>
      <c r="AY48" s="60">
        <f>ZESTAWIENIE!BC43</f>
        <v>0</v>
      </c>
      <c r="AZ48" s="60">
        <f>ZESTAWIENIE!BD43</f>
        <v>0</v>
      </c>
      <c r="BA48" s="60">
        <f>ZESTAWIENIE!BE43</f>
        <v>0</v>
      </c>
      <c r="BB48" s="60">
        <f>ZESTAWIENIE!BF43</f>
        <v>0</v>
      </c>
      <c r="BC48" s="60">
        <f>ZESTAWIENIE!BG43</f>
        <v>0</v>
      </c>
      <c r="BD48" s="60">
        <f>ZESTAWIENIE!BH43</f>
        <v>0</v>
      </c>
      <c r="BE48" s="60">
        <f>ZESTAWIENIE!BI43</f>
        <v>0</v>
      </c>
      <c r="BF48" s="60">
        <f>ZESTAWIENIE!BJ43</f>
        <v>0</v>
      </c>
      <c r="BG48" s="60">
        <f>ZESTAWIENIE!BK43</f>
        <v>0</v>
      </c>
      <c r="BH48" s="60">
        <f>ZESTAWIENIE!BL43</f>
        <v>0</v>
      </c>
      <c r="BI48" s="60">
        <f>ZESTAWIENIE!BM43</f>
        <v>0</v>
      </c>
      <c r="BJ48" s="60">
        <f>ZESTAWIENIE!BN43</f>
        <v>0</v>
      </c>
      <c r="BK48" s="60">
        <f>ZESTAWIENIE!BO43</f>
        <v>0</v>
      </c>
      <c r="BL48" s="60">
        <f>ZESTAWIENIE!BP43</f>
        <v>0</v>
      </c>
      <c r="BM48" s="60">
        <f>ZESTAWIENIE!BQ43</f>
        <v>0</v>
      </c>
      <c r="BN48" s="60">
        <f>ZESTAWIENIE!BR43</f>
        <v>0</v>
      </c>
      <c r="BO48" s="60">
        <f>ZESTAWIENIE!BS43</f>
        <v>0</v>
      </c>
      <c r="BP48" s="60">
        <f>ZESTAWIENIE!BT43</f>
        <v>0</v>
      </c>
      <c r="BQ48" s="60">
        <f>ZESTAWIENIE!BU43</f>
        <v>0</v>
      </c>
      <c r="BR48" s="60">
        <f>ZESTAWIENIE!BV43</f>
        <v>0</v>
      </c>
      <c r="BS48" s="60">
        <f>ZESTAWIENIE!BW43</f>
        <v>0</v>
      </c>
      <c r="BT48" s="60">
        <f>ZESTAWIENIE!BX43</f>
        <v>0</v>
      </c>
      <c r="BU48" s="60">
        <f>ZESTAWIENIE!BY43</f>
        <v>0</v>
      </c>
      <c r="BV48" s="60">
        <f>ZESTAWIENIE!BZ43</f>
        <v>0</v>
      </c>
      <c r="BW48" s="60">
        <f>ZESTAWIENIE!CA43</f>
        <v>0</v>
      </c>
      <c r="BX48" s="60">
        <f>ZESTAWIENIE!CB43</f>
        <v>0</v>
      </c>
      <c r="BY48" s="60">
        <f>ZESTAWIENIE!CC43</f>
        <v>0</v>
      </c>
      <c r="BZ48" s="60">
        <f>ZESTAWIENIE!CD43</f>
        <v>0</v>
      </c>
      <c r="CA48" s="60">
        <f>ZESTAWIENIE!CE43</f>
        <v>0</v>
      </c>
      <c r="CB48" s="60">
        <f>ZESTAWIENIE!CF43</f>
        <v>0</v>
      </c>
      <c r="CC48" s="60">
        <f>ZESTAWIENIE!CG43</f>
        <v>0</v>
      </c>
      <c r="CD48" s="60">
        <f>ZESTAWIENIE!CH43</f>
        <v>0</v>
      </c>
      <c r="CE48" s="60">
        <f>ZESTAWIENIE!CI43</f>
        <v>0</v>
      </c>
      <c r="CF48" s="60">
        <f>ZESTAWIENIE!CJ43</f>
        <v>0</v>
      </c>
      <c r="CG48" s="60">
        <f>ZESTAWIENIE!CK43</f>
        <v>0</v>
      </c>
      <c r="CH48" s="60">
        <f>ZESTAWIENIE!CL43</f>
        <v>0</v>
      </c>
      <c r="CI48" s="60">
        <f>ZESTAWIENIE!CM43</f>
        <v>0</v>
      </c>
      <c r="CJ48" s="60">
        <f>ZESTAWIENIE!CN43</f>
        <v>0</v>
      </c>
      <c r="CK48" s="60">
        <f>ZESTAWIENIE!CO43</f>
        <v>0</v>
      </c>
      <c r="CL48" s="60">
        <f>ZESTAWIENIE!CP43</f>
        <v>0</v>
      </c>
      <c r="CM48" s="60">
        <f>ZESTAWIENIE!CQ43</f>
        <v>0</v>
      </c>
      <c r="CN48" s="60">
        <f>ZESTAWIENIE!CR43</f>
        <v>0</v>
      </c>
      <c r="CO48" s="60">
        <f>ZESTAWIENIE!CS43</f>
        <v>0</v>
      </c>
      <c r="CP48" s="60">
        <f>ZESTAWIENIE!CT43</f>
        <v>0</v>
      </c>
      <c r="CQ48" s="60">
        <f>ZESTAWIENIE!CU43</f>
        <v>0</v>
      </c>
      <c r="CR48" s="60">
        <f>ZESTAWIENIE!CV43</f>
        <v>0</v>
      </c>
      <c r="CS48" s="60">
        <f>ZESTAWIENIE!CW43</f>
        <v>0</v>
      </c>
      <c r="CT48" s="60">
        <f>ZESTAWIENIE!CX43</f>
        <v>0</v>
      </c>
      <c r="CU48" s="60">
        <f>ZESTAWIENIE!CY43</f>
        <v>0</v>
      </c>
      <c r="CV48" s="60">
        <f>ZESTAWIENIE!CZ43</f>
        <v>0</v>
      </c>
      <c r="CW48" s="60">
        <f>ZESTAWIENIE!DA43</f>
        <v>0</v>
      </c>
      <c r="CX48" s="60">
        <f>ZESTAWIENIE!DB43</f>
        <v>0</v>
      </c>
      <c r="CY48" s="60">
        <f>ZESTAWIENIE!DC43</f>
        <v>0</v>
      </c>
      <c r="CZ48" s="60">
        <f>ZESTAWIENIE!DD43</f>
        <v>0</v>
      </c>
      <c r="DA48" s="60">
        <f>ZESTAWIENIE!DE43</f>
        <v>0</v>
      </c>
      <c r="DB48" s="60">
        <f>ZESTAWIENIE!DF43</f>
        <v>0</v>
      </c>
      <c r="DC48" s="60">
        <f>ZESTAWIENIE!DG43</f>
        <v>0</v>
      </c>
      <c r="DD48" s="60">
        <f>ZESTAWIENIE!DH43</f>
        <v>0</v>
      </c>
      <c r="DE48" s="60">
        <f>ZESTAWIENIE!DI43</f>
        <v>0</v>
      </c>
      <c r="DF48" s="60">
        <f>ZESTAWIENIE!DJ43</f>
        <v>0</v>
      </c>
      <c r="DG48" s="60">
        <f>ZESTAWIENIE!DK43</f>
        <v>0</v>
      </c>
      <c r="DH48" s="60">
        <f>ZESTAWIENIE!DL43</f>
        <v>0</v>
      </c>
      <c r="DI48" s="60">
        <f>ZESTAWIENIE!DM43</f>
        <v>0</v>
      </c>
      <c r="DJ48" s="60">
        <f>ZESTAWIENIE!DN43</f>
        <v>0</v>
      </c>
      <c r="DK48" s="60">
        <f>ZESTAWIENIE!DO43</f>
        <v>0</v>
      </c>
      <c r="DL48" s="60">
        <f>ZESTAWIENIE!DP43</f>
        <v>0</v>
      </c>
      <c r="DM48" s="60">
        <f>ZESTAWIENIE!DQ43</f>
        <v>0</v>
      </c>
      <c r="DN48" s="60">
        <f>ZESTAWIENIE!DR43</f>
        <v>0</v>
      </c>
      <c r="DO48" s="60">
        <f>ZESTAWIENIE!DS43</f>
        <v>0</v>
      </c>
      <c r="DP48" s="60">
        <f>ZESTAWIENIE!DT43</f>
        <v>0</v>
      </c>
      <c r="DQ48" s="60">
        <f>ZESTAWIENIE!DU43</f>
        <v>0</v>
      </c>
      <c r="DR48" s="60">
        <f>ZESTAWIENIE!DV43</f>
        <v>0</v>
      </c>
      <c r="DS48" s="60">
        <f>ZESTAWIENIE!DW43</f>
        <v>0</v>
      </c>
      <c r="DT48" s="60">
        <f>ZESTAWIENIE!DX43</f>
        <v>0</v>
      </c>
      <c r="DU48" s="60">
        <f>ZESTAWIENIE!DY43</f>
        <v>0</v>
      </c>
      <c r="DV48" s="60">
        <f>ZESTAWIENIE!DZ43</f>
        <v>0</v>
      </c>
      <c r="DW48" s="60">
        <f>ZESTAWIENIE!EA43</f>
        <v>0</v>
      </c>
      <c r="DX48" s="60">
        <f>ZESTAWIENIE!EB43</f>
        <v>0</v>
      </c>
      <c r="DY48" s="60">
        <f>ZESTAWIENIE!EC43</f>
        <v>0</v>
      </c>
      <c r="DZ48" s="60">
        <f>ZESTAWIENIE!ED43</f>
        <v>0</v>
      </c>
      <c r="EA48" s="60">
        <f>ZESTAWIENIE!EE43</f>
        <v>0</v>
      </c>
      <c r="EB48" s="60">
        <f>ZESTAWIENIE!EF43</f>
        <v>0</v>
      </c>
      <c r="EC48" s="60">
        <f>ZESTAWIENIE!EG43</f>
        <v>0</v>
      </c>
      <c r="ED48" s="60">
        <f>ZESTAWIENIE!EH43</f>
        <v>0</v>
      </c>
      <c r="EE48" s="60">
        <f>ZESTAWIENIE!EI43</f>
        <v>0</v>
      </c>
      <c r="EF48" s="60">
        <f>ZESTAWIENIE!EJ43</f>
        <v>0</v>
      </c>
      <c r="EG48" s="60">
        <f>ZESTAWIENIE!EK43</f>
        <v>0</v>
      </c>
      <c r="EH48" s="60">
        <f>ZESTAWIENIE!EL43</f>
        <v>0</v>
      </c>
      <c r="EI48" s="60">
        <f>ZESTAWIENIE!EM43</f>
        <v>0</v>
      </c>
      <c r="EJ48" s="60">
        <f>ZESTAWIENIE!EN43</f>
        <v>0</v>
      </c>
      <c r="EK48" s="60">
        <f>ZESTAWIENIE!EO43</f>
        <v>0</v>
      </c>
      <c r="EL48" s="60">
        <f>ZESTAWIENIE!EP43</f>
        <v>0</v>
      </c>
      <c r="EM48" s="60">
        <f>ZESTAWIENIE!EQ43</f>
        <v>0</v>
      </c>
      <c r="EN48" s="60">
        <f>ZESTAWIENIE!ER43</f>
        <v>0</v>
      </c>
      <c r="EO48" s="60">
        <f>ZESTAWIENIE!ES43</f>
        <v>0</v>
      </c>
      <c r="EP48" s="60">
        <f>ZESTAWIENIE!ET43</f>
        <v>0</v>
      </c>
      <c r="EQ48" s="60">
        <f>ZESTAWIENIE!EU43</f>
        <v>0</v>
      </c>
      <c r="ER48" s="60">
        <f>ZESTAWIENIE!EV43</f>
        <v>0</v>
      </c>
      <c r="ES48" s="60">
        <f>ZESTAWIENIE!EW43</f>
        <v>0</v>
      </c>
      <c r="ET48" s="60">
        <f>ZESTAWIENIE!EX43</f>
        <v>0</v>
      </c>
      <c r="EU48" s="60">
        <f>ZESTAWIENIE!EY43</f>
        <v>0</v>
      </c>
      <c r="EV48" s="60">
        <f>ZESTAWIENIE!EZ43</f>
        <v>0</v>
      </c>
      <c r="EW48" s="60">
        <f>ZESTAWIENIE!FA43</f>
        <v>0</v>
      </c>
      <c r="EX48" s="60">
        <f>ZESTAWIENIE!FB43</f>
        <v>0</v>
      </c>
      <c r="EY48" s="60">
        <f>ZESTAWIENIE!FC43</f>
        <v>0</v>
      </c>
      <c r="EZ48" s="60">
        <f>ZESTAWIENIE!FD43</f>
        <v>0</v>
      </c>
      <c r="FA48" s="60">
        <f>ZESTAWIENIE!FE43</f>
        <v>0</v>
      </c>
      <c r="FB48" s="60">
        <f>ZESTAWIENIE!FF43</f>
        <v>0</v>
      </c>
      <c r="FC48" s="60">
        <f>ZESTAWIENIE!FG43</f>
        <v>0</v>
      </c>
      <c r="FD48" s="60">
        <f>ZESTAWIENIE!FH43</f>
        <v>0</v>
      </c>
      <c r="FE48" s="60">
        <f>ZESTAWIENIE!FI43</f>
        <v>0</v>
      </c>
      <c r="FF48" s="60">
        <f>ZESTAWIENIE!FJ43</f>
        <v>0</v>
      </c>
      <c r="FG48" s="60">
        <f>ZESTAWIENIE!FK43</f>
        <v>0</v>
      </c>
      <c r="FH48" s="60">
        <f>ZESTAWIENIE!FL43</f>
        <v>0</v>
      </c>
      <c r="FI48" s="60">
        <f>ZESTAWIENIE!FM43</f>
        <v>0</v>
      </c>
      <c r="FJ48" s="60">
        <f>ZESTAWIENIE!FN43</f>
        <v>0</v>
      </c>
      <c r="FK48" s="60">
        <f>ZESTAWIENIE!FO43</f>
        <v>0</v>
      </c>
      <c r="FL48" s="60">
        <f>ZESTAWIENIE!FP43</f>
        <v>0</v>
      </c>
      <c r="FM48" s="60">
        <f>ZESTAWIENIE!FQ43</f>
        <v>0</v>
      </c>
      <c r="FN48" s="60">
        <f>ZESTAWIENIE!FR43</f>
        <v>0</v>
      </c>
      <c r="FO48" s="60">
        <f>ZESTAWIENIE!FS43</f>
        <v>0</v>
      </c>
      <c r="FP48" s="60">
        <f>ZESTAWIENIE!FT43</f>
        <v>0</v>
      </c>
      <c r="FQ48" s="60">
        <f>ZESTAWIENIE!FU43</f>
        <v>0</v>
      </c>
      <c r="FR48" s="60">
        <f>ZESTAWIENIE!FV43</f>
        <v>0</v>
      </c>
      <c r="FS48" s="60">
        <f>ZESTAWIENIE!FW43</f>
        <v>0</v>
      </c>
      <c r="FT48" s="60">
        <f>ZESTAWIENIE!FX43</f>
        <v>0</v>
      </c>
      <c r="FU48" s="60">
        <f>ZESTAWIENIE!FY43</f>
        <v>0</v>
      </c>
      <c r="FV48" s="60">
        <f>ZESTAWIENIE!FZ43</f>
        <v>0</v>
      </c>
      <c r="FW48" s="60">
        <f>ZESTAWIENIE!GA43</f>
        <v>0</v>
      </c>
      <c r="FX48" s="60">
        <f>ZESTAWIENIE!GB43</f>
        <v>0</v>
      </c>
      <c r="FY48" s="60">
        <f>ZESTAWIENIE!GC43</f>
        <v>0</v>
      </c>
      <c r="FZ48" s="60">
        <f>ZESTAWIENIE!GD43</f>
        <v>0</v>
      </c>
      <c r="GA48" s="60">
        <f>ZESTAWIENIE!GE43</f>
        <v>0</v>
      </c>
      <c r="GB48" s="60">
        <f>ZESTAWIENIE!GF43</f>
        <v>0</v>
      </c>
      <c r="GC48" s="60">
        <f>ZESTAWIENIE!GG43</f>
        <v>0</v>
      </c>
      <c r="GD48" s="60">
        <f>ZESTAWIENIE!GH43</f>
        <v>0</v>
      </c>
      <c r="GE48" s="60">
        <f>ZESTAWIENIE!GI43</f>
        <v>0</v>
      </c>
      <c r="GF48" s="60">
        <f>ZESTAWIENIE!GJ43</f>
        <v>0</v>
      </c>
      <c r="GG48" s="60">
        <f>ZESTAWIENIE!GK43</f>
        <v>0</v>
      </c>
      <c r="GH48" s="60">
        <f>ZESTAWIENIE!GL43</f>
        <v>0</v>
      </c>
      <c r="GI48" s="60">
        <f>ZESTAWIENIE!GM43</f>
        <v>0</v>
      </c>
      <c r="GJ48" s="60">
        <f>ZESTAWIENIE!GN43</f>
        <v>0</v>
      </c>
      <c r="GK48" s="60">
        <f>ZESTAWIENIE!GO43</f>
        <v>0</v>
      </c>
      <c r="GL48" s="60">
        <f>ZESTAWIENIE!GP43</f>
        <v>0</v>
      </c>
      <c r="GM48" s="60">
        <f>ZESTAWIENIE!GQ43</f>
        <v>0</v>
      </c>
      <c r="GN48" s="60">
        <f>ZESTAWIENIE!GR43</f>
        <v>0</v>
      </c>
      <c r="GO48" s="60">
        <f>ZESTAWIENIE!GS43</f>
        <v>0</v>
      </c>
      <c r="GP48" s="60">
        <f>ZESTAWIENIE!GT43</f>
        <v>0</v>
      </c>
      <c r="GQ48" s="60">
        <f>ZESTAWIENIE!GU43</f>
        <v>0</v>
      </c>
      <c r="GR48" s="60">
        <f>ZESTAWIENIE!GV43</f>
        <v>0</v>
      </c>
      <c r="GS48" s="60">
        <f>ZESTAWIENIE!GW43</f>
        <v>0</v>
      </c>
      <c r="GT48" s="60">
        <f>ZESTAWIENIE!GX43</f>
        <v>0</v>
      </c>
      <c r="GU48" s="60">
        <f>ZESTAWIENIE!GY43</f>
        <v>0</v>
      </c>
      <c r="GV48" s="60">
        <f>ZESTAWIENIE!GZ43</f>
        <v>0</v>
      </c>
      <c r="GW48" s="60">
        <f>ZESTAWIENIE!HA43</f>
        <v>0</v>
      </c>
      <c r="GX48" s="60">
        <f>ZESTAWIENIE!HB43</f>
        <v>0</v>
      </c>
      <c r="GY48" s="60">
        <f>ZESTAWIENIE!HC43</f>
        <v>0</v>
      </c>
      <c r="GZ48" s="60">
        <f>ZESTAWIENIE!HD43</f>
        <v>0</v>
      </c>
      <c r="HA48" s="60">
        <f>ZESTAWIENIE!HE43</f>
        <v>0</v>
      </c>
      <c r="HB48" s="60">
        <f>ZESTAWIENIE!HF43</f>
        <v>0</v>
      </c>
      <c r="HC48" s="60">
        <f>ZESTAWIENIE!HG43</f>
        <v>0</v>
      </c>
      <c r="HD48" s="60">
        <f>ZESTAWIENIE!HH43</f>
        <v>0</v>
      </c>
      <c r="HE48" s="60">
        <f>ZESTAWIENIE!HI43</f>
        <v>0</v>
      </c>
      <c r="HF48" s="60">
        <f>ZESTAWIENIE!HJ43</f>
        <v>0</v>
      </c>
      <c r="HG48" s="60">
        <f>ZESTAWIENIE!HK43</f>
        <v>0</v>
      </c>
      <c r="HH48" s="60">
        <f>ZESTAWIENIE!HL43</f>
        <v>0</v>
      </c>
      <c r="HI48" s="60">
        <f>ZESTAWIENIE!HM43</f>
        <v>0</v>
      </c>
      <c r="HJ48" s="60">
        <f>ZESTAWIENIE!HN43</f>
        <v>0</v>
      </c>
      <c r="HK48" s="60">
        <f>ZESTAWIENIE!HO43</f>
        <v>0</v>
      </c>
      <c r="HL48" s="60">
        <f>ZESTAWIENIE!HP43</f>
        <v>0</v>
      </c>
      <c r="HM48" s="60">
        <f>ZESTAWIENIE!HQ43</f>
        <v>0</v>
      </c>
      <c r="HN48" s="60">
        <f>ZESTAWIENIE!HR43</f>
        <v>0</v>
      </c>
      <c r="HO48" s="60">
        <f>ZESTAWIENIE!HS43</f>
        <v>0</v>
      </c>
      <c r="HP48" s="60">
        <f>ZESTAWIENIE!HT43</f>
        <v>0</v>
      </c>
      <c r="HQ48" s="60">
        <f>ZESTAWIENIE!HU43</f>
        <v>0</v>
      </c>
      <c r="HR48" s="60">
        <f>ZESTAWIENIE!HV43</f>
        <v>0</v>
      </c>
      <c r="HS48" s="60">
        <f>ZESTAWIENIE!HW43</f>
        <v>0</v>
      </c>
      <c r="HT48" s="60">
        <f>ZESTAWIENIE!HX43</f>
        <v>0</v>
      </c>
      <c r="HU48" s="60">
        <f>ZESTAWIENIE!HY43</f>
        <v>0</v>
      </c>
      <c r="HV48" s="60">
        <f>ZESTAWIENIE!HZ43</f>
        <v>0</v>
      </c>
      <c r="HW48" s="60">
        <f>ZESTAWIENIE!IA43</f>
        <v>0</v>
      </c>
      <c r="HX48" s="60">
        <f>ZESTAWIENIE!IB43</f>
        <v>0</v>
      </c>
      <c r="HY48" s="60">
        <f>ZESTAWIENIE!IC43</f>
        <v>0</v>
      </c>
      <c r="HZ48" s="60">
        <f>ZESTAWIENIE!ID43</f>
        <v>0</v>
      </c>
      <c r="IA48" s="60">
        <f>ZESTAWIENIE!IE43</f>
        <v>0</v>
      </c>
      <c r="IB48" s="60">
        <f>ZESTAWIENIE!IF43</f>
        <v>0</v>
      </c>
      <c r="IC48" s="60">
        <f>ZESTAWIENIE!IG43</f>
        <v>0</v>
      </c>
      <c r="ID48" s="60">
        <f>ZESTAWIENIE!IH43</f>
        <v>0</v>
      </c>
      <c r="IE48" s="60">
        <f>ZESTAWIENIE!II43</f>
        <v>0</v>
      </c>
      <c r="IF48" s="60">
        <f>ZESTAWIENIE!IJ43</f>
        <v>0</v>
      </c>
      <c r="IG48" s="60">
        <f>ZESTAWIENIE!IK43</f>
        <v>0</v>
      </c>
      <c r="IH48" s="60">
        <f>ZESTAWIENIE!IL43</f>
        <v>0</v>
      </c>
      <c r="II48" s="60">
        <f>ZESTAWIENIE!IM43</f>
        <v>0</v>
      </c>
      <c r="IJ48" s="60">
        <f>ZESTAWIENIE!IN43</f>
        <v>0</v>
      </c>
      <c r="IK48" s="60">
        <f>ZESTAWIENIE!IO43</f>
        <v>0</v>
      </c>
      <c r="IL48" s="60">
        <f>ZESTAWIENIE!IP43</f>
        <v>0</v>
      </c>
      <c r="IM48" s="60">
        <f>ZESTAWIENIE!IQ43</f>
        <v>0</v>
      </c>
      <c r="IN48" s="60">
        <f>ZESTAWIENIE!IR43</f>
        <v>0</v>
      </c>
      <c r="IO48" s="60">
        <f>ZESTAWIENIE!IS43</f>
        <v>0</v>
      </c>
      <c r="IP48" s="60">
        <f>ZESTAWIENIE!IT43</f>
        <v>0</v>
      </c>
      <c r="IQ48" s="60">
        <f>ZESTAWIENIE!IU43</f>
        <v>0</v>
      </c>
      <c r="IR48" s="60">
        <f>ZESTAWIENIE!IV43</f>
        <v>0</v>
      </c>
      <c r="IS48" s="60" t="e">
        <f>ZESTAWIENIE!#REF!</f>
        <v>#REF!</v>
      </c>
      <c r="IT48" s="60" t="e">
        <f>ZESTAWIENIE!#REF!</f>
        <v>#REF!</v>
      </c>
    </row>
    <row r="49" spans="1:254" ht="12.75" customHeight="1" x14ac:dyDescent="0.2">
      <c r="A49" s="3"/>
      <c r="B49" s="172" t="str">
        <f>ZESTAWIENIE!B44</f>
        <v/>
      </c>
      <c r="C49" s="173"/>
      <c r="D49" s="188">
        <f>ZESTAWIENIE!D44</f>
        <v>0</v>
      </c>
      <c r="E49" s="56"/>
      <c r="F49" s="56"/>
      <c r="G49" s="57"/>
      <c r="H49" s="176">
        <f>ZESTAWIENIE!E44</f>
        <v>0</v>
      </c>
      <c r="I49" s="59">
        <f>ZESTAWIENIE!F44</f>
        <v>0</v>
      </c>
      <c r="J49" s="60">
        <f>ZESTAWIENIE!G44</f>
        <v>0</v>
      </c>
      <c r="K49" s="60">
        <f>ZESTAWIENIE!H44</f>
        <v>0</v>
      </c>
      <c r="L49" s="60">
        <f>ZESTAWIENIE!M44</f>
        <v>0</v>
      </c>
      <c r="M49" s="60">
        <f>ZESTAWIENIE!N44</f>
        <v>0</v>
      </c>
      <c r="N49" s="60">
        <f>ZESTAWIENIE!O44</f>
        <v>0</v>
      </c>
      <c r="O49" s="60">
        <f>ZESTAWIENIE!P44</f>
        <v>0</v>
      </c>
      <c r="P49" s="60">
        <f>ZESTAWIENIE!Q44</f>
        <v>0</v>
      </c>
      <c r="Q49" s="60">
        <f>ZESTAWIENIE!R44</f>
        <v>0</v>
      </c>
      <c r="R49" s="60">
        <f>ZESTAWIENIE!S44</f>
        <v>0</v>
      </c>
      <c r="S49" s="60">
        <f>ZESTAWIENIE!T44</f>
        <v>0</v>
      </c>
      <c r="T49" s="60">
        <f>ZESTAWIENIE!U44</f>
        <v>0</v>
      </c>
      <c r="U49" s="60">
        <f>ZESTAWIENIE!V44</f>
        <v>0</v>
      </c>
      <c r="V49" s="60">
        <f>ZESTAWIENIE!W44</f>
        <v>0</v>
      </c>
      <c r="W49" s="189" t="str">
        <f>ZESTAWIENIE!AA44</f>
        <v/>
      </c>
      <c r="X49" s="60" t="str">
        <f>ZESTAWIENIE!AB44</f>
        <v/>
      </c>
      <c r="Y49" s="60" t="str">
        <f>ZESTAWIENIE!AC44</f>
        <v/>
      </c>
      <c r="Z49" s="60" t="str">
        <f>ZESTAWIENIE!AD44</f>
        <v/>
      </c>
      <c r="AA49" s="60" t="str">
        <f>ZESTAWIENIE!AE44</f>
        <v/>
      </c>
      <c r="AB49" s="60" t="str">
        <f>ZESTAWIENIE!AF44</f>
        <v/>
      </c>
      <c r="AC49" s="60" t="str">
        <f>ZESTAWIENIE!AG44</f>
        <v/>
      </c>
      <c r="AD49" s="60" t="str">
        <f>ZESTAWIENIE!AH44</f>
        <v/>
      </c>
      <c r="AE49" s="60" t="str">
        <f>ZESTAWIENIE!AI44</f>
        <v/>
      </c>
      <c r="AF49" s="60" t="str">
        <f>ZESTAWIENIE!AJ44</f>
        <v/>
      </c>
      <c r="AG49" s="60">
        <f>ZESTAWIENIE!AK44</f>
        <v>0</v>
      </c>
      <c r="AH49" s="60">
        <f>ZESTAWIENIE!AL44</f>
        <v>0</v>
      </c>
      <c r="AI49" s="60">
        <f>ZESTAWIENIE!AM44</f>
        <v>0</v>
      </c>
      <c r="AJ49" s="60">
        <f>ZESTAWIENIE!AN44</f>
        <v>0</v>
      </c>
      <c r="AK49" s="60">
        <f>ZESTAWIENIE!AO44</f>
        <v>0</v>
      </c>
      <c r="AL49" s="60">
        <f>ZESTAWIENIE!AP44</f>
        <v>0</v>
      </c>
      <c r="AM49" s="60">
        <f>ZESTAWIENIE!AQ44</f>
        <v>0</v>
      </c>
      <c r="AN49" s="60">
        <f>ZESTAWIENIE!AR44</f>
        <v>0</v>
      </c>
      <c r="AO49" s="60">
        <f>ZESTAWIENIE!AS44</f>
        <v>0</v>
      </c>
      <c r="AP49" s="60">
        <f>ZESTAWIENIE!AT44</f>
        <v>0</v>
      </c>
      <c r="AQ49" s="60">
        <f>ZESTAWIENIE!AU44</f>
        <v>0</v>
      </c>
      <c r="AR49" s="60">
        <f>ZESTAWIENIE!AV44</f>
        <v>0</v>
      </c>
      <c r="AS49" s="60">
        <f>ZESTAWIENIE!AW44</f>
        <v>0</v>
      </c>
      <c r="AT49" s="60">
        <f>ZESTAWIENIE!AX44</f>
        <v>0</v>
      </c>
      <c r="AU49" s="60">
        <f>ZESTAWIENIE!AY44</f>
        <v>0</v>
      </c>
      <c r="AV49" s="60">
        <f>ZESTAWIENIE!AZ44</f>
        <v>0</v>
      </c>
      <c r="AW49" s="60">
        <f>ZESTAWIENIE!BA44</f>
        <v>0</v>
      </c>
      <c r="AX49" s="60">
        <f>ZESTAWIENIE!BB44</f>
        <v>0</v>
      </c>
      <c r="AY49" s="60">
        <f>ZESTAWIENIE!BC44</f>
        <v>0</v>
      </c>
      <c r="AZ49" s="60">
        <f>ZESTAWIENIE!BD44</f>
        <v>0</v>
      </c>
      <c r="BA49" s="60">
        <f>ZESTAWIENIE!BE44</f>
        <v>0</v>
      </c>
      <c r="BB49" s="60">
        <f>ZESTAWIENIE!BF44</f>
        <v>0</v>
      </c>
      <c r="BC49" s="60">
        <f>ZESTAWIENIE!BG44</f>
        <v>0</v>
      </c>
      <c r="BD49" s="60">
        <f>ZESTAWIENIE!BH44</f>
        <v>0</v>
      </c>
      <c r="BE49" s="60">
        <f>ZESTAWIENIE!BI44</f>
        <v>0</v>
      </c>
      <c r="BF49" s="60">
        <f>ZESTAWIENIE!BJ44</f>
        <v>0</v>
      </c>
      <c r="BG49" s="60">
        <f>ZESTAWIENIE!BK44</f>
        <v>0</v>
      </c>
      <c r="BH49" s="60">
        <f>ZESTAWIENIE!BL44</f>
        <v>0</v>
      </c>
      <c r="BI49" s="60">
        <f>ZESTAWIENIE!BM44</f>
        <v>0</v>
      </c>
      <c r="BJ49" s="60">
        <f>ZESTAWIENIE!BN44</f>
        <v>0</v>
      </c>
      <c r="BK49" s="60">
        <f>ZESTAWIENIE!BO44</f>
        <v>0</v>
      </c>
      <c r="BL49" s="60">
        <f>ZESTAWIENIE!BP44</f>
        <v>0</v>
      </c>
      <c r="BM49" s="60">
        <f>ZESTAWIENIE!BQ44</f>
        <v>0</v>
      </c>
      <c r="BN49" s="60">
        <f>ZESTAWIENIE!BR44</f>
        <v>0</v>
      </c>
      <c r="BO49" s="60">
        <f>ZESTAWIENIE!BS44</f>
        <v>0</v>
      </c>
      <c r="BP49" s="60">
        <f>ZESTAWIENIE!BT44</f>
        <v>0</v>
      </c>
      <c r="BQ49" s="60">
        <f>ZESTAWIENIE!BU44</f>
        <v>0</v>
      </c>
      <c r="BR49" s="60">
        <f>ZESTAWIENIE!BV44</f>
        <v>0</v>
      </c>
      <c r="BS49" s="60">
        <f>ZESTAWIENIE!BW44</f>
        <v>0</v>
      </c>
      <c r="BT49" s="60">
        <f>ZESTAWIENIE!BX44</f>
        <v>0</v>
      </c>
      <c r="BU49" s="60">
        <f>ZESTAWIENIE!BY44</f>
        <v>0</v>
      </c>
      <c r="BV49" s="60">
        <f>ZESTAWIENIE!BZ44</f>
        <v>0</v>
      </c>
      <c r="BW49" s="60">
        <f>ZESTAWIENIE!CA44</f>
        <v>0</v>
      </c>
      <c r="BX49" s="60">
        <f>ZESTAWIENIE!CB44</f>
        <v>0</v>
      </c>
      <c r="BY49" s="60">
        <f>ZESTAWIENIE!CC44</f>
        <v>0</v>
      </c>
      <c r="BZ49" s="60">
        <f>ZESTAWIENIE!CD44</f>
        <v>0</v>
      </c>
      <c r="CA49" s="60">
        <f>ZESTAWIENIE!CE44</f>
        <v>0</v>
      </c>
      <c r="CB49" s="60">
        <f>ZESTAWIENIE!CF44</f>
        <v>0</v>
      </c>
      <c r="CC49" s="60">
        <f>ZESTAWIENIE!CG44</f>
        <v>0</v>
      </c>
      <c r="CD49" s="60">
        <f>ZESTAWIENIE!CH44</f>
        <v>0</v>
      </c>
      <c r="CE49" s="60">
        <f>ZESTAWIENIE!CI44</f>
        <v>0</v>
      </c>
      <c r="CF49" s="60">
        <f>ZESTAWIENIE!CJ44</f>
        <v>0</v>
      </c>
      <c r="CG49" s="60">
        <f>ZESTAWIENIE!CK44</f>
        <v>0</v>
      </c>
      <c r="CH49" s="60">
        <f>ZESTAWIENIE!CL44</f>
        <v>0</v>
      </c>
      <c r="CI49" s="60">
        <f>ZESTAWIENIE!CM44</f>
        <v>0</v>
      </c>
      <c r="CJ49" s="60">
        <f>ZESTAWIENIE!CN44</f>
        <v>0</v>
      </c>
      <c r="CK49" s="60">
        <f>ZESTAWIENIE!CO44</f>
        <v>0</v>
      </c>
      <c r="CL49" s="60">
        <f>ZESTAWIENIE!CP44</f>
        <v>0</v>
      </c>
      <c r="CM49" s="60">
        <f>ZESTAWIENIE!CQ44</f>
        <v>0</v>
      </c>
      <c r="CN49" s="60">
        <f>ZESTAWIENIE!CR44</f>
        <v>0</v>
      </c>
      <c r="CO49" s="60">
        <f>ZESTAWIENIE!CS44</f>
        <v>0</v>
      </c>
      <c r="CP49" s="60">
        <f>ZESTAWIENIE!CT44</f>
        <v>0</v>
      </c>
      <c r="CQ49" s="60">
        <f>ZESTAWIENIE!CU44</f>
        <v>0</v>
      </c>
      <c r="CR49" s="60">
        <f>ZESTAWIENIE!CV44</f>
        <v>0</v>
      </c>
      <c r="CS49" s="60">
        <f>ZESTAWIENIE!CW44</f>
        <v>0</v>
      </c>
      <c r="CT49" s="60">
        <f>ZESTAWIENIE!CX44</f>
        <v>0</v>
      </c>
      <c r="CU49" s="60">
        <f>ZESTAWIENIE!CY44</f>
        <v>0</v>
      </c>
      <c r="CV49" s="60">
        <f>ZESTAWIENIE!CZ44</f>
        <v>0</v>
      </c>
      <c r="CW49" s="60">
        <f>ZESTAWIENIE!DA44</f>
        <v>0</v>
      </c>
      <c r="CX49" s="60">
        <f>ZESTAWIENIE!DB44</f>
        <v>0</v>
      </c>
      <c r="CY49" s="60">
        <f>ZESTAWIENIE!DC44</f>
        <v>0</v>
      </c>
      <c r="CZ49" s="60">
        <f>ZESTAWIENIE!DD44</f>
        <v>0</v>
      </c>
      <c r="DA49" s="60">
        <f>ZESTAWIENIE!DE44</f>
        <v>0</v>
      </c>
      <c r="DB49" s="60">
        <f>ZESTAWIENIE!DF44</f>
        <v>0</v>
      </c>
      <c r="DC49" s="60">
        <f>ZESTAWIENIE!DG44</f>
        <v>0</v>
      </c>
      <c r="DD49" s="60">
        <f>ZESTAWIENIE!DH44</f>
        <v>0</v>
      </c>
      <c r="DE49" s="60">
        <f>ZESTAWIENIE!DI44</f>
        <v>0</v>
      </c>
      <c r="DF49" s="60">
        <f>ZESTAWIENIE!DJ44</f>
        <v>0</v>
      </c>
      <c r="DG49" s="60">
        <f>ZESTAWIENIE!DK44</f>
        <v>0</v>
      </c>
      <c r="DH49" s="60">
        <f>ZESTAWIENIE!DL44</f>
        <v>0</v>
      </c>
      <c r="DI49" s="60">
        <f>ZESTAWIENIE!DM44</f>
        <v>0</v>
      </c>
      <c r="DJ49" s="60">
        <f>ZESTAWIENIE!DN44</f>
        <v>0</v>
      </c>
      <c r="DK49" s="60">
        <f>ZESTAWIENIE!DO44</f>
        <v>0</v>
      </c>
      <c r="DL49" s="60">
        <f>ZESTAWIENIE!DP44</f>
        <v>0</v>
      </c>
      <c r="DM49" s="60">
        <f>ZESTAWIENIE!DQ44</f>
        <v>0</v>
      </c>
      <c r="DN49" s="60">
        <f>ZESTAWIENIE!DR44</f>
        <v>0</v>
      </c>
      <c r="DO49" s="60">
        <f>ZESTAWIENIE!DS44</f>
        <v>0</v>
      </c>
      <c r="DP49" s="60">
        <f>ZESTAWIENIE!DT44</f>
        <v>0</v>
      </c>
      <c r="DQ49" s="60">
        <f>ZESTAWIENIE!DU44</f>
        <v>0</v>
      </c>
      <c r="DR49" s="60">
        <f>ZESTAWIENIE!DV44</f>
        <v>0</v>
      </c>
      <c r="DS49" s="60">
        <f>ZESTAWIENIE!DW44</f>
        <v>0</v>
      </c>
      <c r="DT49" s="60">
        <f>ZESTAWIENIE!DX44</f>
        <v>0</v>
      </c>
      <c r="DU49" s="60">
        <f>ZESTAWIENIE!DY44</f>
        <v>0</v>
      </c>
      <c r="DV49" s="60">
        <f>ZESTAWIENIE!DZ44</f>
        <v>0</v>
      </c>
      <c r="DW49" s="60">
        <f>ZESTAWIENIE!EA44</f>
        <v>0</v>
      </c>
      <c r="DX49" s="60">
        <f>ZESTAWIENIE!EB44</f>
        <v>0</v>
      </c>
      <c r="DY49" s="60">
        <f>ZESTAWIENIE!EC44</f>
        <v>0</v>
      </c>
      <c r="DZ49" s="60">
        <f>ZESTAWIENIE!ED44</f>
        <v>0</v>
      </c>
      <c r="EA49" s="60">
        <f>ZESTAWIENIE!EE44</f>
        <v>0</v>
      </c>
      <c r="EB49" s="60">
        <f>ZESTAWIENIE!EF44</f>
        <v>0</v>
      </c>
      <c r="EC49" s="60">
        <f>ZESTAWIENIE!EG44</f>
        <v>0</v>
      </c>
      <c r="ED49" s="60">
        <f>ZESTAWIENIE!EH44</f>
        <v>0</v>
      </c>
      <c r="EE49" s="60">
        <f>ZESTAWIENIE!EI44</f>
        <v>0</v>
      </c>
      <c r="EF49" s="60">
        <f>ZESTAWIENIE!EJ44</f>
        <v>0</v>
      </c>
      <c r="EG49" s="60">
        <f>ZESTAWIENIE!EK44</f>
        <v>0</v>
      </c>
      <c r="EH49" s="60">
        <f>ZESTAWIENIE!EL44</f>
        <v>0</v>
      </c>
      <c r="EI49" s="60">
        <f>ZESTAWIENIE!EM44</f>
        <v>0</v>
      </c>
      <c r="EJ49" s="60">
        <f>ZESTAWIENIE!EN44</f>
        <v>0</v>
      </c>
      <c r="EK49" s="60">
        <f>ZESTAWIENIE!EO44</f>
        <v>0</v>
      </c>
      <c r="EL49" s="60">
        <f>ZESTAWIENIE!EP44</f>
        <v>0</v>
      </c>
      <c r="EM49" s="60">
        <f>ZESTAWIENIE!EQ44</f>
        <v>0</v>
      </c>
      <c r="EN49" s="60">
        <f>ZESTAWIENIE!ER44</f>
        <v>0</v>
      </c>
      <c r="EO49" s="60">
        <f>ZESTAWIENIE!ES44</f>
        <v>0</v>
      </c>
      <c r="EP49" s="60">
        <f>ZESTAWIENIE!ET44</f>
        <v>0</v>
      </c>
      <c r="EQ49" s="60">
        <f>ZESTAWIENIE!EU44</f>
        <v>0</v>
      </c>
      <c r="ER49" s="60">
        <f>ZESTAWIENIE!EV44</f>
        <v>0</v>
      </c>
      <c r="ES49" s="60">
        <f>ZESTAWIENIE!EW44</f>
        <v>0</v>
      </c>
      <c r="ET49" s="60">
        <f>ZESTAWIENIE!EX44</f>
        <v>0</v>
      </c>
      <c r="EU49" s="60">
        <f>ZESTAWIENIE!EY44</f>
        <v>0</v>
      </c>
      <c r="EV49" s="60">
        <f>ZESTAWIENIE!EZ44</f>
        <v>0</v>
      </c>
      <c r="EW49" s="60">
        <f>ZESTAWIENIE!FA44</f>
        <v>0</v>
      </c>
      <c r="EX49" s="60">
        <f>ZESTAWIENIE!FB44</f>
        <v>0</v>
      </c>
      <c r="EY49" s="60">
        <f>ZESTAWIENIE!FC44</f>
        <v>0</v>
      </c>
      <c r="EZ49" s="60">
        <f>ZESTAWIENIE!FD44</f>
        <v>0</v>
      </c>
      <c r="FA49" s="60">
        <f>ZESTAWIENIE!FE44</f>
        <v>0</v>
      </c>
      <c r="FB49" s="60">
        <f>ZESTAWIENIE!FF44</f>
        <v>0</v>
      </c>
      <c r="FC49" s="60">
        <f>ZESTAWIENIE!FG44</f>
        <v>0</v>
      </c>
      <c r="FD49" s="60">
        <f>ZESTAWIENIE!FH44</f>
        <v>0</v>
      </c>
      <c r="FE49" s="60">
        <f>ZESTAWIENIE!FI44</f>
        <v>0</v>
      </c>
      <c r="FF49" s="60">
        <f>ZESTAWIENIE!FJ44</f>
        <v>0</v>
      </c>
      <c r="FG49" s="60">
        <f>ZESTAWIENIE!FK44</f>
        <v>0</v>
      </c>
      <c r="FH49" s="60">
        <f>ZESTAWIENIE!FL44</f>
        <v>0</v>
      </c>
      <c r="FI49" s="60">
        <f>ZESTAWIENIE!FM44</f>
        <v>0</v>
      </c>
      <c r="FJ49" s="60">
        <f>ZESTAWIENIE!FN44</f>
        <v>0</v>
      </c>
      <c r="FK49" s="60">
        <f>ZESTAWIENIE!FO44</f>
        <v>0</v>
      </c>
      <c r="FL49" s="60">
        <f>ZESTAWIENIE!FP44</f>
        <v>0</v>
      </c>
      <c r="FM49" s="60">
        <f>ZESTAWIENIE!FQ44</f>
        <v>0</v>
      </c>
      <c r="FN49" s="60">
        <f>ZESTAWIENIE!FR44</f>
        <v>0</v>
      </c>
      <c r="FO49" s="60">
        <f>ZESTAWIENIE!FS44</f>
        <v>0</v>
      </c>
      <c r="FP49" s="60">
        <f>ZESTAWIENIE!FT44</f>
        <v>0</v>
      </c>
      <c r="FQ49" s="60">
        <f>ZESTAWIENIE!FU44</f>
        <v>0</v>
      </c>
      <c r="FR49" s="60">
        <f>ZESTAWIENIE!FV44</f>
        <v>0</v>
      </c>
      <c r="FS49" s="60">
        <f>ZESTAWIENIE!FW44</f>
        <v>0</v>
      </c>
      <c r="FT49" s="60">
        <f>ZESTAWIENIE!FX44</f>
        <v>0</v>
      </c>
      <c r="FU49" s="60">
        <f>ZESTAWIENIE!FY44</f>
        <v>0</v>
      </c>
      <c r="FV49" s="60">
        <f>ZESTAWIENIE!FZ44</f>
        <v>0</v>
      </c>
      <c r="FW49" s="60">
        <f>ZESTAWIENIE!GA44</f>
        <v>0</v>
      </c>
      <c r="FX49" s="60">
        <f>ZESTAWIENIE!GB44</f>
        <v>0</v>
      </c>
      <c r="FY49" s="60">
        <f>ZESTAWIENIE!GC44</f>
        <v>0</v>
      </c>
      <c r="FZ49" s="60">
        <f>ZESTAWIENIE!GD44</f>
        <v>0</v>
      </c>
      <c r="GA49" s="60">
        <f>ZESTAWIENIE!GE44</f>
        <v>0</v>
      </c>
      <c r="GB49" s="60">
        <f>ZESTAWIENIE!GF44</f>
        <v>0</v>
      </c>
      <c r="GC49" s="60">
        <f>ZESTAWIENIE!GG44</f>
        <v>0</v>
      </c>
      <c r="GD49" s="60">
        <f>ZESTAWIENIE!GH44</f>
        <v>0</v>
      </c>
      <c r="GE49" s="60">
        <f>ZESTAWIENIE!GI44</f>
        <v>0</v>
      </c>
      <c r="GF49" s="60">
        <f>ZESTAWIENIE!GJ44</f>
        <v>0</v>
      </c>
      <c r="GG49" s="60">
        <f>ZESTAWIENIE!GK44</f>
        <v>0</v>
      </c>
      <c r="GH49" s="60">
        <f>ZESTAWIENIE!GL44</f>
        <v>0</v>
      </c>
      <c r="GI49" s="60">
        <f>ZESTAWIENIE!GM44</f>
        <v>0</v>
      </c>
      <c r="GJ49" s="60">
        <f>ZESTAWIENIE!GN44</f>
        <v>0</v>
      </c>
      <c r="GK49" s="60">
        <f>ZESTAWIENIE!GO44</f>
        <v>0</v>
      </c>
      <c r="GL49" s="60">
        <f>ZESTAWIENIE!GP44</f>
        <v>0</v>
      </c>
      <c r="GM49" s="60">
        <f>ZESTAWIENIE!GQ44</f>
        <v>0</v>
      </c>
      <c r="GN49" s="60">
        <f>ZESTAWIENIE!GR44</f>
        <v>0</v>
      </c>
      <c r="GO49" s="60">
        <f>ZESTAWIENIE!GS44</f>
        <v>0</v>
      </c>
      <c r="GP49" s="60">
        <f>ZESTAWIENIE!GT44</f>
        <v>0</v>
      </c>
      <c r="GQ49" s="60">
        <f>ZESTAWIENIE!GU44</f>
        <v>0</v>
      </c>
      <c r="GR49" s="60">
        <f>ZESTAWIENIE!GV44</f>
        <v>0</v>
      </c>
      <c r="GS49" s="60">
        <f>ZESTAWIENIE!GW44</f>
        <v>0</v>
      </c>
      <c r="GT49" s="60">
        <f>ZESTAWIENIE!GX44</f>
        <v>0</v>
      </c>
      <c r="GU49" s="60">
        <f>ZESTAWIENIE!GY44</f>
        <v>0</v>
      </c>
      <c r="GV49" s="60">
        <f>ZESTAWIENIE!GZ44</f>
        <v>0</v>
      </c>
      <c r="GW49" s="60">
        <f>ZESTAWIENIE!HA44</f>
        <v>0</v>
      </c>
      <c r="GX49" s="60">
        <f>ZESTAWIENIE!HB44</f>
        <v>0</v>
      </c>
      <c r="GY49" s="60">
        <f>ZESTAWIENIE!HC44</f>
        <v>0</v>
      </c>
      <c r="GZ49" s="60">
        <f>ZESTAWIENIE!HD44</f>
        <v>0</v>
      </c>
      <c r="HA49" s="60">
        <f>ZESTAWIENIE!HE44</f>
        <v>0</v>
      </c>
      <c r="HB49" s="60">
        <f>ZESTAWIENIE!HF44</f>
        <v>0</v>
      </c>
      <c r="HC49" s="60">
        <f>ZESTAWIENIE!HG44</f>
        <v>0</v>
      </c>
      <c r="HD49" s="60">
        <f>ZESTAWIENIE!HH44</f>
        <v>0</v>
      </c>
      <c r="HE49" s="60">
        <f>ZESTAWIENIE!HI44</f>
        <v>0</v>
      </c>
      <c r="HF49" s="60">
        <f>ZESTAWIENIE!HJ44</f>
        <v>0</v>
      </c>
      <c r="HG49" s="60">
        <f>ZESTAWIENIE!HK44</f>
        <v>0</v>
      </c>
      <c r="HH49" s="60">
        <f>ZESTAWIENIE!HL44</f>
        <v>0</v>
      </c>
      <c r="HI49" s="60">
        <f>ZESTAWIENIE!HM44</f>
        <v>0</v>
      </c>
      <c r="HJ49" s="60">
        <f>ZESTAWIENIE!HN44</f>
        <v>0</v>
      </c>
      <c r="HK49" s="60">
        <f>ZESTAWIENIE!HO44</f>
        <v>0</v>
      </c>
      <c r="HL49" s="60">
        <f>ZESTAWIENIE!HP44</f>
        <v>0</v>
      </c>
      <c r="HM49" s="60">
        <f>ZESTAWIENIE!HQ44</f>
        <v>0</v>
      </c>
      <c r="HN49" s="60">
        <f>ZESTAWIENIE!HR44</f>
        <v>0</v>
      </c>
      <c r="HO49" s="60">
        <f>ZESTAWIENIE!HS44</f>
        <v>0</v>
      </c>
      <c r="HP49" s="60">
        <f>ZESTAWIENIE!HT44</f>
        <v>0</v>
      </c>
      <c r="HQ49" s="60">
        <f>ZESTAWIENIE!HU44</f>
        <v>0</v>
      </c>
      <c r="HR49" s="60">
        <f>ZESTAWIENIE!HV44</f>
        <v>0</v>
      </c>
      <c r="HS49" s="60">
        <f>ZESTAWIENIE!HW44</f>
        <v>0</v>
      </c>
      <c r="HT49" s="60">
        <f>ZESTAWIENIE!HX44</f>
        <v>0</v>
      </c>
      <c r="HU49" s="60">
        <f>ZESTAWIENIE!HY44</f>
        <v>0</v>
      </c>
      <c r="HV49" s="60">
        <f>ZESTAWIENIE!HZ44</f>
        <v>0</v>
      </c>
      <c r="HW49" s="60">
        <f>ZESTAWIENIE!IA44</f>
        <v>0</v>
      </c>
      <c r="HX49" s="60">
        <f>ZESTAWIENIE!IB44</f>
        <v>0</v>
      </c>
      <c r="HY49" s="60">
        <f>ZESTAWIENIE!IC44</f>
        <v>0</v>
      </c>
      <c r="HZ49" s="60">
        <f>ZESTAWIENIE!ID44</f>
        <v>0</v>
      </c>
      <c r="IA49" s="60">
        <f>ZESTAWIENIE!IE44</f>
        <v>0</v>
      </c>
      <c r="IB49" s="60">
        <f>ZESTAWIENIE!IF44</f>
        <v>0</v>
      </c>
      <c r="IC49" s="60">
        <f>ZESTAWIENIE!IG44</f>
        <v>0</v>
      </c>
      <c r="ID49" s="60">
        <f>ZESTAWIENIE!IH44</f>
        <v>0</v>
      </c>
      <c r="IE49" s="60">
        <f>ZESTAWIENIE!II44</f>
        <v>0</v>
      </c>
      <c r="IF49" s="60">
        <f>ZESTAWIENIE!IJ44</f>
        <v>0</v>
      </c>
      <c r="IG49" s="60">
        <f>ZESTAWIENIE!IK44</f>
        <v>0</v>
      </c>
      <c r="IH49" s="60">
        <f>ZESTAWIENIE!IL44</f>
        <v>0</v>
      </c>
      <c r="II49" s="60">
        <f>ZESTAWIENIE!IM44</f>
        <v>0</v>
      </c>
      <c r="IJ49" s="60">
        <f>ZESTAWIENIE!IN44</f>
        <v>0</v>
      </c>
      <c r="IK49" s="60">
        <f>ZESTAWIENIE!IO44</f>
        <v>0</v>
      </c>
      <c r="IL49" s="60">
        <f>ZESTAWIENIE!IP44</f>
        <v>0</v>
      </c>
      <c r="IM49" s="60">
        <f>ZESTAWIENIE!IQ44</f>
        <v>0</v>
      </c>
      <c r="IN49" s="60">
        <f>ZESTAWIENIE!IR44</f>
        <v>0</v>
      </c>
      <c r="IO49" s="60">
        <f>ZESTAWIENIE!IS44</f>
        <v>0</v>
      </c>
      <c r="IP49" s="60">
        <f>ZESTAWIENIE!IT44</f>
        <v>0</v>
      </c>
      <c r="IQ49" s="60">
        <f>ZESTAWIENIE!IU44</f>
        <v>0</v>
      </c>
      <c r="IR49" s="60">
        <f>ZESTAWIENIE!IV44</f>
        <v>0</v>
      </c>
      <c r="IS49" s="60" t="e">
        <f>ZESTAWIENIE!#REF!</f>
        <v>#REF!</v>
      </c>
      <c r="IT49" s="60" t="e">
        <f>ZESTAWIENIE!#REF!</f>
        <v>#REF!</v>
      </c>
    </row>
    <row r="50" spans="1:254" ht="12.75" customHeight="1" x14ac:dyDescent="0.2">
      <c r="A50" s="3"/>
      <c r="B50" s="172" t="str">
        <f>ZESTAWIENIE!B45</f>
        <v/>
      </c>
      <c r="C50" s="173"/>
      <c r="D50" s="188">
        <f>ZESTAWIENIE!D45</f>
        <v>0</v>
      </c>
      <c r="E50" s="56"/>
      <c r="F50" s="56"/>
      <c r="G50" s="57"/>
      <c r="H50" s="176">
        <f>ZESTAWIENIE!E45</f>
        <v>0</v>
      </c>
      <c r="I50" s="59">
        <f>ZESTAWIENIE!F45</f>
        <v>0</v>
      </c>
      <c r="J50" s="60">
        <f>ZESTAWIENIE!G45</f>
        <v>0</v>
      </c>
      <c r="K50" s="60">
        <f>ZESTAWIENIE!H45</f>
        <v>0</v>
      </c>
      <c r="L50" s="60">
        <f>ZESTAWIENIE!M45</f>
        <v>0</v>
      </c>
      <c r="M50" s="60">
        <f>ZESTAWIENIE!N45</f>
        <v>0</v>
      </c>
      <c r="N50" s="60">
        <f>ZESTAWIENIE!O45</f>
        <v>0</v>
      </c>
      <c r="O50" s="60">
        <f>ZESTAWIENIE!P45</f>
        <v>0</v>
      </c>
      <c r="P50" s="60">
        <f>ZESTAWIENIE!Q45</f>
        <v>0</v>
      </c>
      <c r="Q50" s="60">
        <f>ZESTAWIENIE!R45</f>
        <v>0</v>
      </c>
      <c r="R50" s="60">
        <f>ZESTAWIENIE!S45</f>
        <v>0</v>
      </c>
      <c r="S50" s="60">
        <f>ZESTAWIENIE!T45</f>
        <v>0</v>
      </c>
      <c r="T50" s="60">
        <f>ZESTAWIENIE!U45</f>
        <v>0</v>
      </c>
      <c r="U50" s="60">
        <f>ZESTAWIENIE!V45</f>
        <v>0</v>
      </c>
      <c r="V50" s="60">
        <f>ZESTAWIENIE!W45</f>
        <v>0</v>
      </c>
      <c r="W50" s="189" t="str">
        <f>ZESTAWIENIE!AA45</f>
        <v/>
      </c>
      <c r="X50" s="60" t="str">
        <f>ZESTAWIENIE!AB45</f>
        <v/>
      </c>
      <c r="Y50" s="60" t="str">
        <f>ZESTAWIENIE!AC45</f>
        <v/>
      </c>
      <c r="Z50" s="60" t="str">
        <f>ZESTAWIENIE!AD45</f>
        <v/>
      </c>
      <c r="AA50" s="60" t="str">
        <f>ZESTAWIENIE!AE45</f>
        <v/>
      </c>
      <c r="AB50" s="60" t="str">
        <f>ZESTAWIENIE!AF45</f>
        <v/>
      </c>
      <c r="AC50" s="60" t="str">
        <f>ZESTAWIENIE!AG45</f>
        <v/>
      </c>
      <c r="AD50" s="60" t="str">
        <f>ZESTAWIENIE!AH45</f>
        <v/>
      </c>
      <c r="AE50" s="60" t="str">
        <f>ZESTAWIENIE!AI45</f>
        <v/>
      </c>
      <c r="AF50" s="60" t="str">
        <f>ZESTAWIENIE!AJ45</f>
        <v/>
      </c>
      <c r="AG50" s="60">
        <f>ZESTAWIENIE!AK45</f>
        <v>0</v>
      </c>
      <c r="AH50" s="60">
        <f>ZESTAWIENIE!AL45</f>
        <v>0</v>
      </c>
      <c r="AI50" s="60">
        <f>ZESTAWIENIE!AM45</f>
        <v>0</v>
      </c>
      <c r="AJ50" s="60">
        <f>ZESTAWIENIE!AN45</f>
        <v>0</v>
      </c>
      <c r="AK50" s="60">
        <f>ZESTAWIENIE!AO45</f>
        <v>0</v>
      </c>
      <c r="AL50" s="60">
        <f>ZESTAWIENIE!AP45</f>
        <v>0</v>
      </c>
      <c r="AM50" s="60">
        <f>ZESTAWIENIE!AQ45</f>
        <v>0</v>
      </c>
      <c r="AN50" s="60">
        <f>ZESTAWIENIE!AR45</f>
        <v>0</v>
      </c>
      <c r="AO50" s="60">
        <f>ZESTAWIENIE!AS45</f>
        <v>0</v>
      </c>
      <c r="AP50" s="60">
        <f>ZESTAWIENIE!AT45</f>
        <v>0</v>
      </c>
      <c r="AQ50" s="60">
        <f>ZESTAWIENIE!AU45</f>
        <v>0</v>
      </c>
      <c r="AR50" s="60">
        <f>ZESTAWIENIE!AV45</f>
        <v>0</v>
      </c>
      <c r="AS50" s="60">
        <f>ZESTAWIENIE!AW45</f>
        <v>0</v>
      </c>
      <c r="AT50" s="60">
        <f>ZESTAWIENIE!AX45</f>
        <v>0</v>
      </c>
      <c r="AU50" s="60">
        <f>ZESTAWIENIE!AY45</f>
        <v>0</v>
      </c>
      <c r="AV50" s="60">
        <f>ZESTAWIENIE!AZ45</f>
        <v>0</v>
      </c>
      <c r="AW50" s="60">
        <f>ZESTAWIENIE!BA45</f>
        <v>0</v>
      </c>
      <c r="AX50" s="60">
        <f>ZESTAWIENIE!BB45</f>
        <v>0</v>
      </c>
      <c r="AY50" s="60">
        <f>ZESTAWIENIE!BC45</f>
        <v>0</v>
      </c>
      <c r="AZ50" s="60">
        <f>ZESTAWIENIE!BD45</f>
        <v>0</v>
      </c>
      <c r="BA50" s="60">
        <f>ZESTAWIENIE!BE45</f>
        <v>0</v>
      </c>
      <c r="BB50" s="60">
        <f>ZESTAWIENIE!BF45</f>
        <v>0</v>
      </c>
      <c r="BC50" s="60">
        <f>ZESTAWIENIE!BG45</f>
        <v>0</v>
      </c>
      <c r="BD50" s="60">
        <f>ZESTAWIENIE!BH45</f>
        <v>0</v>
      </c>
      <c r="BE50" s="60">
        <f>ZESTAWIENIE!BI45</f>
        <v>0</v>
      </c>
      <c r="BF50" s="60">
        <f>ZESTAWIENIE!BJ45</f>
        <v>0</v>
      </c>
      <c r="BG50" s="60">
        <f>ZESTAWIENIE!BK45</f>
        <v>0</v>
      </c>
      <c r="BH50" s="60">
        <f>ZESTAWIENIE!BL45</f>
        <v>0</v>
      </c>
      <c r="BI50" s="60">
        <f>ZESTAWIENIE!BM45</f>
        <v>0</v>
      </c>
      <c r="BJ50" s="60">
        <f>ZESTAWIENIE!BN45</f>
        <v>0</v>
      </c>
      <c r="BK50" s="60">
        <f>ZESTAWIENIE!BO45</f>
        <v>0</v>
      </c>
      <c r="BL50" s="60">
        <f>ZESTAWIENIE!BP45</f>
        <v>0</v>
      </c>
      <c r="BM50" s="60">
        <f>ZESTAWIENIE!BQ45</f>
        <v>0</v>
      </c>
      <c r="BN50" s="60">
        <f>ZESTAWIENIE!BR45</f>
        <v>0</v>
      </c>
      <c r="BO50" s="60">
        <f>ZESTAWIENIE!BS45</f>
        <v>0</v>
      </c>
      <c r="BP50" s="60">
        <f>ZESTAWIENIE!BT45</f>
        <v>0</v>
      </c>
      <c r="BQ50" s="60">
        <f>ZESTAWIENIE!BU45</f>
        <v>0</v>
      </c>
      <c r="BR50" s="60">
        <f>ZESTAWIENIE!BV45</f>
        <v>0</v>
      </c>
      <c r="BS50" s="60">
        <f>ZESTAWIENIE!BW45</f>
        <v>0</v>
      </c>
      <c r="BT50" s="60">
        <f>ZESTAWIENIE!BX45</f>
        <v>0</v>
      </c>
      <c r="BU50" s="60">
        <f>ZESTAWIENIE!BY45</f>
        <v>0</v>
      </c>
      <c r="BV50" s="60">
        <f>ZESTAWIENIE!BZ45</f>
        <v>0</v>
      </c>
      <c r="BW50" s="60">
        <f>ZESTAWIENIE!CA45</f>
        <v>0</v>
      </c>
      <c r="BX50" s="60">
        <f>ZESTAWIENIE!CB45</f>
        <v>0</v>
      </c>
      <c r="BY50" s="60">
        <f>ZESTAWIENIE!CC45</f>
        <v>0</v>
      </c>
      <c r="BZ50" s="60">
        <f>ZESTAWIENIE!CD45</f>
        <v>0</v>
      </c>
      <c r="CA50" s="60">
        <f>ZESTAWIENIE!CE45</f>
        <v>0</v>
      </c>
      <c r="CB50" s="60">
        <f>ZESTAWIENIE!CF45</f>
        <v>0</v>
      </c>
      <c r="CC50" s="60">
        <f>ZESTAWIENIE!CG45</f>
        <v>0</v>
      </c>
      <c r="CD50" s="60">
        <f>ZESTAWIENIE!CH45</f>
        <v>0</v>
      </c>
      <c r="CE50" s="60">
        <f>ZESTAWIENIE!CI45</f>
        <v>0</v>
      </c>
      <c r="CF50" s="60">
        <f>ZESTAWIENIE!CJ45</f>
        <v>0</v>
      </c>
      <c r="CG50" s="60">
        <f>ZESTAWIENIE!CK45</f>
        <v>0</v>
      </c>
      <c r="CH50" s="60">
        <f>ZESTAWIENIE!CL45</f>
        <v>0</v>
      </c>
      <c r="CI50" s="60">
        <f>ZESTAWIENIE!CM45</f>
        <v>0</v>
      </c>
      <c r="CJ50" s="60">
        <f>ZESTAWIENIE!CN45</f>
        <v>0</v>
      </c>
      <c r="CK50" s="60">
        <f>ZESTAWIENIE!CO45</f>
        <v>0</v>
      </c>
      <c r="CL50" s="60">
        <f>ZESTAWIENIE!CP45</f>
        <v>0</v>
      </c>
      <c r="CM50" s="60">
        <f>ZESTAWIENIE!CQ45</f>
        <v>0</v>
      </c>
      <c r="CN50" s="60">
        <f>ZESTAWIENIE!CR45</f>
        <v>0</v>
      </c>
      <c r="CO50" s="60">
        <f>ZESTAWIENIE!CS45</f>
        <v>0</v>
      </c>
      <c r="CP50" s="60">
        <f>ZESTAWIENIE!CT45</f>
        <v>0</v>
      </c>
      <c r="CQ50" s="60">
        <f>ZESTAWIENIE!CU45</f>
        <v>0</v>
      </c>
      <c r="CR50" s="60">
        <f>ZESTAWIENIE!CV45</f>
        <v>0</v>
      </c>
      <c r="CS50" s="60">
        <f>ZESTAWIENIE!CW45</f>
        <v>0</v>
      </c>
      <c r="CT50" s="60">
        <f>ZESTAWIENIE!CX45</f>
        <v>0</v>
      </c>
      <c r="CU50" s="60">
        <f>ZESTAWIENIE!CY45</f>
        <v>0</v>
      </c>
      <c r="CV50" s="60">
        <f>ZESTAWIENIE!CZ45</f>
        <v>0</v>
      </c>
      <c r="CW50" s="60">
        <f>ZESTAWIENIE!DA45</f>
        <v>0</v>
      </c>
      <c r="CX50" s="60">
        <f>ZESTAWIENIE!DB45</f>
        <v>0</v>
      </c>
      <c r="CY50" s="60">
        <f>ZESTAWIENIE!DC45</f>
        <v>0</v>
      </c>
      <c r="CZ50" s="60">
        <f>ZESTAWIENIE!DD45</f>
        <v>0</v>
      </c>
      <c r="DA50" s="60">
        <f>ZESTAWIENIE!DE45</f>
        <v>0</v>
      </c>
      <c r="DB50" s="60">
        <f>ZESTAWIENIE!DF45</f>
        <v>0</v>
      </c>
      <c r="DC50" s="60">
        <f>ZESTAWIENIE!DG45</f>
        <v>0</v>
      </c>
      <c r="DD50" s="60">
        <f>ZESTAWIENIE!DH45</f>
        <v>0</v>
      </c>
      <c r="DE50" s="60">
        <f>ZESTAWIENIE!DI45</f>
        <v>0</v>
      </c>
      <c r="DF50" s="60">
        <f>ZESTAWIENIE!DJ45</f>
        <v>0</v>
      </c>
      <c r="DG50" s="60">
        <f>ZESTAWIENIE!DK45</f>
        <v>0</v>
      </c>
      <c r="DH50" s="60">
        <f>ZESTAWIENIE!DL45</f>
        <v>0</v>
      </c>
      <c r="DI50" s="60">
        <f>ZESTAWIENIE!DM45</f>
        <v>0</v>
      </c>
      <c r="DJ50" s="60">
        <f>ZESTAWIENIE!DN45</f>
        <v>0</v>
      </c>
      <c r="DK50" s="60">
        <f>ZESTAWIENIE!DO45</f>
        <v>0</v>
      </c>
      <c r="DL50" s="60">
        <f>ZESTAWIENIE!DP45</f>
        <v>0</v>
      </c>
      <c r="DM50" s="60">
        <f>ZESTAWIENIE!DQ45</f>
        <v>0</v>
      </c>
      <c r="DN50" s="60">
        <f>ZESTAWIENIE!DR45</f>
        <v>0</v>
      </c>
      <c r="DO50" s="60">
        <f>ZESTAWIENIE!DS45</f>
        <v>0</v>
      </c>
      <c r="DP50" s="60">
        <f>ZESTAWIENIE!DT45</f>
        <v>0</v>
      </c>
      <c r="DQ50" s="60">
        <f>ZESTAWIENIE!DU45</f>
        <v>0</v>
      </c>
      <c r="DR50" s="60">
        <f>ZESTAWIENIE!DV45</f>
        <v>0</v>
      </c>
      <c r="DS50" s="60">
        <f>ZESTAWIENIE!DW45</f>
        <v>0</v>
      </c>
      <c r="DT50" s="60">
        <f>ZESTAWIENIE!DX45</f>
        <v>0</v>
      </c>
      <c r="DU50" s="60">
        <f>ZESTAWIENIE!DY45</f>
        <v>0</v>
      </c>
      <c r="DV50" s="60">
        <f>ZESTAWIENIE!DZ45</f>
        <v>0</v>
      </c>
      <c r="DW50" s="60">
        <f>ZESTAWIENIE!EA45</f>
        <v>0</v>
      </c>
      <c r="DX50" s="60">
        <f>ZESTAWIENIE!EB45</f>
        <v>0</v>
      </c>
      <c r="DY50" s="60">
        <f>ZESTAWIENIE!EC45</f>
        <v>0</v>
      </c>
      <c r="DZ50" s="60">
        <f>ZESTAWIENIE!ED45</f>
        <v>0</v>
      </c>
      <c r="EA50" s="60">
        <f>ZESTAWIENIE!EE45</f>
        <v>0</v>
      </c>
      <c r="EB50" s="60">
        <f>ZESTAWIENIE!EF45</f>
        <v>0</v>
      </c>
      <c r="EC50" s="60">
        <f>ZESTAWIENIE!EG45</f>
        <v>0</v>
      </c>
      <c r="ED50" s="60">
        <f>ZESTAWIENIE!EH45</f>
        <v>0</v>
      </c>
      <c r="EE50" s="60">
        <f>ZESTAWIENIE!EI45</f>
        <v>0</v>
      </c>
      <c r="EF50" s="60">
        <f>ZESTAWIENIE!EJ45</f>
        <v>0</v>
      </c>
      <c r="EG50" s="60">
        <f>ZESTAWIENIE!EK45</f>
        <v>0</v>
      </c>
      <c r="EH50" s="60">
        <f>ZESTAWIENIE!EL45</f>
        <v>0</v>
      </c>
      <c r="EI50" s="60">
        <f>ZESTAWIENIE!EM45</f>
        <v>0</v>
      </c>
      <c r="EJ50" s="60">
        <f>ZESTAWIENIE!EN45</f>
        <v>0</v>
      </c>
      <c r="EK50" s="60">
        <f>ZESTAWIENIE!EO45</f>
        <v>0</v>
      </c>
      <c r="EL50" s="60">
        <f>ZESTAWIENIE!EP45</f>
        <v>0</v>
      </c>
      <c r="EM50" s="60">
        <f>ZESTAWIENIE!EQ45</f>
        <v>0</v>
      </c>
      <c r="EN50" s="60">
        <f>ZESTAWIENIE!ER45</f>
        <v>0</v>
      </c>
      <c r="EO50" s="60">
        <f>ZESTAWIENIE!ES45</f>
        <v>0</v>
      </c>
      <c r="EP50" s="60">
        <f>ZESTAWIENIE!ET45</f>
        <v>0</v>
      </c>
      <c r="EQ50" s="60">
        <f>ZESTAWIENIE!EU45</f>
        <v>0</v>
      </c>
      <c r="ER50" s="60">
        <f>ZESTAWIENIE!EV45</f>
        <v>0</v>
      </c>
      <c r="ES50" s="60">
        <f>ZESTAWIENIE!EW45</f>
        <v>0</v>
      </c>
      <c r="ET50" s="60">
        <f>ZESTAWIENIE!EX45</f>
        <v>0</v>
      </c>
      <c r="EU50" s="60">
        <f>ZESTAWIENIE!EY45</f>
        <v>0</v>
      </c>
      <c r="EV50" s="60">
        <f>ZESTAWIENIE!EZ45</f>
        <v>0</v>
      </c>
      <c r="EW50" s="60">
        <f>ZESTAWIENIE!FA45</f>
        <v>0</v>
      </c>
      <c r="EX50" s="60">
        <f>ZESTAWIENIE!FB45</f>
        <v>0</v>
      </c>
      <c r="EY50" s="60">
        <f>ZESTAWIENIE!FC45</f>
        <v>0</v>
      </c>
      <c r="EZ50" s="60">
        <f>ZESTAWIENIE!FD45</f>
        <v>0</v>
      </c>
      <c r="FA50" s="60">
        <f>ZESTAWIENIE!FE45</f>
        <v>0</v>
      </c>
      <c r="FB50" s="60">
        <f>ZESTAWIENIE!FF45</f>
        <v>0</v>
      </c>
      <c r="FC50" s="60">
        <f>ZESTAWIENIE!FG45</f>
        <v>0</v>
      </c>
      <c r="FD50" s="60">
        <f>ZESTAWIENIE!FH45</f>
        <v>0</v>
      </c>
      <c r="FE50" s="60">
        <f>ZESTAWIENIE!FI45</f>
        <v>0</v>
      </c>
      <c r="FF50" s="60">
        <f>ZESTAWIENIE!FJ45</f>
        <v>0</v>
      </c>
      <c r="FG50" s="60">
        <f>ZESTAWIENIE!FK45</f>
        <v>0</v>
      </c>
      <c r="FH50" s="60">
        <f>ZESTAWIENIE!FL45</f>
        <v>0</v>
      </c>
      <c r="FI50" s="60">
        <f>ZESTAWIENIE!FM45</f>
        <v>0</v>
      </c>
      <c r="FJ50" s="60">
        <f>ZESTAWIENIE!FN45</f>
        <v>0</v>
      </c>
      <c r="FK50" s="60">
        <f>ZESTAWIENIE!FO45</f>
        <v>0</v>
      </c>
      <c r="FL50" s="60">
        <f>ZESTAWIENIE!FP45</f>
        <v>0</v>
      </c>
      <c r="FM50" s="60">
        <f>ZESTAWIENIE!FQ45</f>
        <v>0</v>
      </c>
      <c r="FN50" s="60">
        <f>ZESTAWIENIE!FR45</f>
        <v>0</v>
      </c>
      <c r="FO50" s="60">
        <f>ZESTAWIENIE!FS45</f>
        <v>0</v>
      </c>
      <c r="FP50" s="60">
        <f>ZESTAWIENIE!FT45</f>
        <v>0</v>
      </c>
      <c r="FQ50" s="60">
        <f>ZESTAWIENIE!FU45</f>
        <v>0</v>
      </c>
      <c r="FR50" s="60">
        <f>ZESTAWIENIE!FV45</f>
        <v>0</v>
      </c>
      <c r="FS50" s="60">
        <f>ZESTAWIENIE!FW45</f>
        <v>0</v>
      </c>
      <c r="FT50" s="60">
        <f>ZESTAWIENIE!FX45</f>
        <v>0</v>
      </c>
      <c r="FU50" s="60">
        <f>ZESTAWIENIE!FY45</f>
        <v>0</v>
      </c>
      <c r="FV50" s="60">
        <f>ZESTAWIENIE!FZ45</f>
        <v>0</v>
      </c>
      <c r="FW50" s="60">
        <f>ZESTAWIENIE!GA45</f>
        <v>0</v>
      </c>
      <c r="FX50" s="60">
        <f>ZESTAWIENIE!GB45</f>
        <v>0</v>
      </c>
      <c r="FY50" s="60">
        <f>ZESTAWIENIE!GC45</f>
        <v>0</v>
      </c>
      <c r="FZ50" s="60">
        <f>ZESTAWIENIE!GD45</f>
        <v>0</v>
      </c>
      <c r="GA50" s="60">
        <f>ZESTAWIENIE!GE45</f>
        <v>0</v>
      </c>
      <c r="GB50" s="60">
        <f>ZESTAWIENIE!GF45</f>
        <v>0</v>
      </c>
      <c r="GC50" s="60">
        <f>ZESTAWIENIE!GG45</f>
        <v>0</v>
      </c>
      <c r="GD50" s="60">
        <f>ZESTAWIENIE!GH45</f>
        <v>0</v>
      </c>
      <c r="GE50" s="60">
        <f>ZESTAWIENIE!GI45</f>
        <v>0</v>
      </c>
      <c r="GF50" s="60">
        <f>ZESTAWIENIE!GJ45</f>
        <v>0</v>
      </c>
      <c r="GG50" s="60">
        <f>ZESTAWIENIE!GK45</f>
        <v>0</v>
      </c>
      <c r="GH50" s="60">
        <f>ZESTAWIENIE!GL45</f>
        <v>0</v>
      </c>
      <c r="GI50" s="60">
        <f>ZESTAWIENIE!GM45</f>
        <v>0</v>
      </c>
      <c r="GJ50" s="60">
        <f>ZESTAWIENIE!GN45</f>
        <v>0</v>
      </c>
      <c r="GK50" s="60">
        <f>ZESTAWIENIE!GO45</f>
        <v>0</v>
      </c>
      <c r="GL50" s="60">
        <f>ZESTAWIENIE!GP45</f>
        <v>0</v>
      </c>
      <c r="GM50" s="60">
        <f>ZESTAWIENIE!GQ45</f>
        <v>0</v>
      </c>
      <c r="GN50" s="60">
        <f>ZESTAWIENIE!GR45</f>
        <v>0</v>
      </c>
      <c r="GO50" s="60">
        <f>ZESTAWIENIE!GS45</f>
        <v>0</v>
      </c>
      <c r="GP50" s="60">
        <f>ZESTAWIENIE!GT45</f>
        <v>0</v>
      </c>
      <c r="GQ50" s="60">
        <f>ZESTAWIENIE!GU45</f>
        <v>0</v>
      </c>
      <c r="GR50" s="60">
        <f>ZESTAWIENIE!GV45</f>
        <v>0</v>
      </c>
      <c r="GS50" s="60">
        <f>ZESTAWIENIE!GW45</f>
        <v>0</v>
      </c>
      <c r="GT50" s="60">
        <f>ZESTAWIENIE!GX45</f>
        <v>0</v>
      </c>
      <c r="GU50" s="60">
        <f>ZESTAWIENIE!GY45</f>
        <v>0</v>
      </c>
      <c r="GV50" s="60">
        <f>ZESTAWIENIE!GZ45</f>
        <v>0</v>
      </c>
      <c r="GW50" s="60">
        <f>ZESTAWIENIE!HA45</f>
        <v>0</v>
      </c>
      <c r="GX50" s="60">
        <f>ZESTAWIENIE!HB45</f>
        <v>0</v>
      </c>
      <c r="GY50" s="60">
        <f>ZESTAWIENIE!HC45</f>
        <v>0</v>
      </c>
      <c r="GZ50" s="60">
        <f>ZESTAWIENIE!HD45</f>
        <v>0</v>
      </c>
      <c r="HA50" s="60">
        <f>ZESTAWIENIE!HE45</f>
        <v>0</v>
      </c>
      <c r="HB50" s="60">
        <f>ZESTAWIENIE!HF45</f>
        <v>0</v>
      </c>
      <c r="HC50" s="60">
        <f>ZESTAWIENIE!HG45</f>
        <v>0</v>
      </c>
      <c r="HD50" s="60">
        <f>ZESTAWIENIE!HH45</f>
        <v>0</v>
      </c>
      <c r="HE50" s="60">
        <f>ZESTAWIENIE!HI45</f>
        <v>0</v>
      </c>
      <c r="HF50" s="60">
        <f>ZESTAWIENIE!HJ45</f>
        <v>0</v>
      </c>
      <c r="HG50" s="60">
        <f>ZESTAWIENIE!HK45</f>
        <v>0</v>
      </c>
      <c r="HH50" s="60">
        <f>ZESTAWIENIE!HL45</f>
        <v>0</v>
      </c>
      <c r="HI50" s="60">
        <f>ZESTAWIENIE!HM45</f>
        <v>0</v>
      </c>
      <c r="HJ50" s="60">
        <f>ZESTAWIENIE!HN45</f>
        <v>0</v>
      </c>
      <c r="HK50" s="60">
        <f>ZESTAWIENIE!HO45</f>
        <v>0</v>
      </c>
      <c r="HL50" s="60">
        <f>ZESTAWIENIE!HP45</f>
        <v>0</v>
      </c>
      <c r="HM50" s="60">
        <f>ZESTAWIENIE!HQ45</f>
        <v>0</v>
      </c>
      <c r="HN50" s="60">
        <f>ZESTAWIENIE!HR45</f>
        <v>0</v>
      </c>
      <c r="HO50" s="60">
        <f>ZESTAWIENIE!HS45</f>
        <v>0</v>
      </c>
      <c r="HP50" s="60">
        <f>ZESTAWIENIE!HT45</f>
        <v>0</v>
      </c>
      <c r="HQ50" s="60">
        <f>ZESTAWIENIE!HU45</f>
        <v>0</v>
      </c>
      <c r="HR50" s="60">
        <f>ZESTAWIENIE!HV45</f>
        <v>0</v>
      </c>
      <c r="HS50" s="60">
        <f>ZESTAWIENIE!HW45</f>
        <v>0</v>
      </c>
      <c r="HT50" s="60">
        <f>ZESTAWIENIE!HX45</f>
        <v>0</v>
      </c>
      <c r="HU50" s="60">
        <f>ZESTAWIENIE!HY45</f>
        <v>0</v>
      </c>
      <c r="HV50" s="60">
        <f>ZESTAWIENIE!HZ45</f>
        <v>0</v>
      </c>
      <c r="HW50" s="60">
        <f>ZESTAWIENIE!IA45</f>
        <v>0</v>
      </c>
      <c r="HX50" s="60">
        <f>ZESTAWIENIE!IB45</f>
        <v>0</v>
      </c>
      <c r="HY50" s="60">
        <f>ZESTAWIENIE!IC45</f>
        <v>0</v>
      </c>
      <c r="HZ50" s="60">
        <f>ZESTAWIENIE!ID45</f>
        <v>0</v>
      </c>
      <c r="IA50" s="60">
        <f>ZESTAWIENIE!IE45</f>
        <v>0</v>
      </c>
      <c r="IB50" s="60">
        <f>ZESTAWIENIE!IF45</f>
        <v>0</v>
      </c>
      <c r="IC50" s="60">
        <f>ZESTAWIENIE!IG45</f>
        <v>0</v>
      </c>
      <c r="ID50" s="60">
        <f>ZESTAWIENIE!IH45</f>
        <v>0</v>
      </c>
      <c r="IE50" s="60">
        <f>ZESTAWIENIE!II45</f>
        <v>0</v>
      </c>
      <c r="IF50" s="60">
        <f>ZESTAWIENIE!IJ45</f>
        <v>0</v>
      </c>
      <c r="IG50" s="60">
        <f>ZESTAWIENIE!IK45</f>
        <v>0</v>
      </c>
      <c r="IH50" s="60">
        <f>ZESTAWIENIE!IL45</f>
        <v>0</v>
      </c>
      <c r="II50" s="60">
        <f>ZESTAWIENIE!IM45</f>
        <v>0</v>
      </c>
      <c r="IJ50" s="60">
        <f>ZESTAWIENIE!IN45</f>
        <v>0</v>
      </c>
      <c r="IK50" s="60">
        <f>ZESTAWIENIE!IO45</f>
        <v>0</v>
      </c>
      <c r="IL50" s="60">
        <f>ZESTAWIENIE!IP45</f>
        <v>0</v>
      </c>
      <c r="IM50" s="60">
        <f>ZESTAWIENIE!IQ45</f>
        <v>0</v>
      </c>
      <c r="IN50" s="60">
        <f>ZESTAWIENIE!IR45</f>
        <v>0</v>
      </c>
      <c r="IO50" s="60">
        <f>ZESTAWIENIE!IS45</f>
        <v>0</v>
      </c>
      <c r="IP50" s="60">
        <f>ZESTAWIENIE!IT45</f>
        <v>0</v>
      </c>
      <c r="IQ50" s="60">
        <f>ZESTAWIENIE!IU45</f>
        <v>0</v>
      </c>
      <c r="IR50" s="60">
        <f>ZESTAWIENIE!IV45</f>
        <v>0</v>
      </c>
      <c r="IS50" s="60" t="e">
        <f>ZESTAWIENIE!#REF!</f>
        <v>#REF!</v>
      </c>
      <c r="IT50" s="60" t="e">
        <f>ZESTAWIENIE!#REF!</f>
        <v>#REF!</v>
      </c>
    </row>
    <row r="51" spans="1:254" ht="12.75" customHeight="1" x14ac:dyDescent="0.2">
      <c r="A51" s="3"/>
      <c r="B51" s="177" t="str">
        <f>ZESTAWIENIE!B46</f>
        <v/>
      </c>
      <c r="C51" s="178"/>
      <c r="D51" s="190">
        <f>ZESTAWIENIE!D46</f>
        <v>0</v>
      </c>
      <c r="E51" s="109"/>
      <c r="F51" s="109"/>
      <c r="G51" s="110"/>
      <c r="H51" s="180">
        <f>ZESTAWIENIE!E46</f>
        <v>0</v>
      </c>
      <c r="I51" s="112">
        <f>ZESTAWIENIE!F46</f>
        <v>0</v>
      </c>
      <c r="J51" s="113">
        <f>ZESTAWIENIE!G46</f>
        <v>0</v>
      </c>
      <c r="K51" s="113">
        <f>ZESTAWIENIE!H46</f>
        <v>0</v>
      </c>
      <c r="L51" s="113">
        <f>ZESTAWIENIE!M46</f>
        <v>0</v>
      </c>
      <c r="M51" s="113">
        <f>ZESTAWIENIE!N46</f>
        <v>0</v>
      </c>
      <c r="N51" s="113">
        <f>ZESTAWIENIE!O46</f>
        <v>0</v>
      </c>
      <c r="O51" s="113">
        <f>ZESTAWIENIE!P46</f>
        <v>0</v>
      </c>
      <c r="P51" s="113">
        <f>ZESTAWIENIE!Q46</f>
        <v>0</v>
      </c>
      <c r="Q51" s="113">
        <f>ZESTAWIENIE!R46</f>
        <v>0</v>
      </c>
      <c r="R51" s="113">
        <f>ZESTAWIENIE!S46</f>
        <v>0</v>
      </c>
      <c r="S51" s="113">
        <f>ZESTAWIENIE!T46</f>
        <v>0</v>
      </c>
      <c r="T51" s="113">
        <f>ZESTAWIENIE!U46</f>
        <v>0</v>
      </c>
      <c r="U51" s="113">
        <f>ZESTAWIENIE!V46</f>
        <v>0</v>
      </c>
      <c r="V51" s="113">
        <f>ZESTAWIENIE!W46</f>
        <v>0</v>
      </c>
      <c r="W51" s="191" t="str">
        <f>ZESTAWIENIE!AA46</f>
        <v/>
      </c>
      <c r="X51" s="113" t="str">
        <f>ZESTAWIENIE!AB46</f>
        <v/>
      </c>
      <c r="Y51" s="113" t="str">
        <f>ZESTAWIENIE!AC46</f>
        <v/>
      </c>
      <c r="Z51" s="113" t="str">
        <f>ZESTAWIENIE!AD46</f>
        <v/>
      </c>
      <c r="AA51" s="113" t="str">
        <f>ZESTAWIENIE!AE46</f>
        <v/>
      </c>
      <c r="AB51" s="113" t="str">
        <f>ZESTAWIENIE!AF46</f>
        <v/>
      </c>
      <c r="AC51" s="113" t="str">
        <f>ZESTAWIENIE!AG46</f>
        <v/>
      </c>
      <c r="AD51" s="113" t="str">
        <f>ZESTAWIENIE!AH46</f>
        <v/>
      </c>
      <c r="AE51" s="113" t="str">
        <f>ZESTAWIENIE!AI46</f>
        <v/>
      </c>
      <c r="AF51" s="113" t="str">
        <f>ZESTAWIENIE!AJ46</f>
        <v/>
      </c>
      <c r="AG51" s="113">
        <f>ZESTAWIENIE!AK46</f>
        <v>0</v>
      </c>
      <c r="AH51" s="113">
        <f>ZESTAWIENIE!AL46</f>
        <v>0</v>
      </c>
      <c r="AI51" s="113">
        <f>ZESTAWIENIE!AM46</f>
        <v>0</v>
      </c>
      <c r="AJ51" s="113">
        <f>ZESTAWIENIE!AN46</f>
        <v>0</v>
      </c>
      <c r="AK51" s="113">
        <f>ZESTAWIENIE!AO46</f>
        <v>0</v>
      </c>
      <c r="AL51" s="113">
        <f>ZESTAWIENIE!AP46</f>
        <v>0</v>
      </c>
      <c r="AM51" s="113">
        <f>ZESTAWIENIE!AQ46</f>
        <v>0</v>
      </c>
      <c r="AN51" s="113">
        <f>ZESTAWIENIE!AR46</f>
        <v>0</v>
      </c>
      <c r="AO51" s="113">
        <f>ZESTAWIENIE!AS46</f>
        <v>0</v>
      </c>
      <c r="AP51" s="113">
        <f>ZESTAWIENIE!AT46</f>
        <v>0</v>
      </c>
      <c r="AQ51" s="113">
        <f>ZESTAWIENIE!AU46</f>
        <v>0</v>
      </c>
      <c r="AR51" s="113">
        <f>ZESTAWIENIE!AV46</f>
        <v>0</v>
      </c>
      <c r="AS51" s="113">
        <f>ZESTAWIENIE!AW46</f>
        <v>0</v>
      </c>
      <c r="AT51" s="113">
        <f>ZESTAWIENIE!AX46</f>
        <v>0</v>
      </c>
      <c r="AU51" s="113">
        <f>ZESTAWIENIE!AY46</f>
        <v>0</v>
      </c>
      <c r="AV51" s="113">
        <f>ZESTAWIENIE!AZ46</f>
        <v>0</v>
      </c>
      <c r="AW51" s="113">
        <f>ZESTAWIENIE!BA46</f>
        <v>0</v>
      </c>
      <c r="AX51" s="113">
        <f>ZESTAWIENIE!BB46</f>
        <v>0</v>
      </c>
      <c r="AY51" s="113">
        <f>ZESTAWIENIE!BC46</f>
        <v>0</v>
      </c>
      <c r="AZ51" s="113">
        <f>ZESTAWIENIE!BD46</f>
        <v>0</v>
      </c>
      <c r="BA51" s="113">
        <f>ZESTAWIENIE!BE46</f>
        <v>0</v>
      </c>
      <c r="BB51" s="113">
        <f>ZESTAWIENIE!BF46</f>
        <v>0</v>
      </c>
      <c r="BC51" s="113">
        <f>ZESTAWIENIE!BG46</f>
        <v>0</v>
      </c>
      <c r="BD51" s="113">
        <f>ZESTAWIENIE!BH46</f>
        <v>0</v>
      </c>
      <c r="BE51" s="113">
        <f>ZESTAWIENIE!BI46</f>
        <v>0</v>
      </c>
      <c r="BF51" s="113">
        <f>ZESTAWIENIE!BJ46</f>
        <v>0</v>
      </c>
      <c r="BG51" s="113">
        <f>ZESTAWIENIE!BK46</f>
        <v>0</v>
      </c>
      <c r="BH51" s="113">
        <f>ZESTAWIENIE!BL46</f>
        <v>0</v>
      </c>
      <c r="BI51" s="113">
        <f>ZESTAWIENIE!BM46</f>
        <v>0</v>
      </c>
      <c r="BJ51" s="113">
        <f>ZESTAWIENIE!BN46</f>
        <v>0</v>
      </c>
      <c r="BK51" s="113">
        <f>ZESTAWIENIE!BO46</f>
        <v>0</v>
      </c>
      <c r="BL51" s="113">
        <f>ZESTAWIENIE!BP46</f>
        <v>0</v>
      </c>
      <c r="BM51" s="113">
        <f>ZESTAWIENIE!BQ46</f>
        <v>0</v>
      </c>
      <c r="BN51" s="113">
        <f>ZESTAWIENIE!BR46</f>
        <v>0</v>
      </c>
      <c r="BO51" s="113">
        <f>ZESTAWIENIE!BS46</f>
        <v>0</v>
      </c>
      <c r="BP51" s="113">
        <f>ZESTAWIENIE!BT46</f>
        <v>0</v>
      </c>
      <c r="BQ51" s="113">
        <f>ZESTAWIENIE!BU46</f>
        <v>0</v>
      </c>
      <c r="BR51" s="113">
        <f>ZESTAWIENIE!BV46</f>
        <v>0</v>
      </c>
      <c r="BS51" s="113">
        <f>ZESTAWIENIE!BW46</f>
        <v>0</v>
      </c>
      <c r="BT51" s="113">
        <f>ZESTAWIENIE!BX46</f>
        <v>0</v>
      </c>
      <c r="BU51" s="113">
        <f>ZESTAWIENIE!BY46</f>
        <v>0</v>
      </c>
      <c r="BV51" s="113">
        <f>ZESTAWIENIE!BZ46</f>
        <v>0</v>
      </c>
      <c r="BW51" s="113">
        <f>ZESTAWIENIE!CA46</f>
        <v>0</v>
      </c>
      <c r="BX51" s="113">
        <f>ZESTAWIENIE!CB46</f>
        <v>0</v>
      </c>
      <c r="BY51" s="113">
        <f>ZESTAWIENIE!CC46</f>
        <v>0</v>
      </c>
      <c r="BZ51" s="113">
        <f>ZESTAWIENIE!CD46</f>
        <v>0</v>
      </c>
      <c r="CA51" s="113">
        <f>ZESTAWIENIE!CE46</f>
        <v>0</v>
      </c>
      <c r="CB51" s="113">
        <f>ZESTAWIENIE!CF46</f>
        <v>0</v>
      </c>
      <c r="CC51" s="113">
        <f>ZESTAWIENIE!CG46</f>
        <v>0</v>
      </c>
      <c r="CD51" s="113">
        <f>ZESTAWIENIE!CH46</f>
        <v>0</v>
      </c>
      <c r="CE51" s="113">
        <f>ZESTAWIENIE!CI46</f>
        <v>0</v>
      </c>
      <c r="CF51" s="113">
        <f>ZESTAWIENIE!CJ46</f>
        <v>0</v>
      </c>
      <c r="CG51" s="113">
        <f>ZESTAWIENIE!CK46</f>
        <v>0</v>
      </c>
      <c r="CH51" s="113">
        <f>ZESTAWIENIE!CL46</f>
        <v>0</v>
      </c>
      <c r="CI51" s="113">
        <f>ZESTAWIENIE!CM46</f>
        <v>0</v>
      </c>
      <c r="CJ51" s="113">
        <f>ZESTAWIENIE!CN46</f>
        <v>0</v>
      </c>
      <c r="CK51" s="113">
        <f>ZESTAWIENIE!CO46</f>
        <v>0</v>
      </c>
      <c r="CL51" s="113">
        <f>ZESTAWIENIE!CP46</f>
        <v>0</v>
      </c>
      <c r="CM51" s="113">
        <f>ZESTAWIENIE!CQ46</f>
        <v>0</v>
      </c>
      <c r="CN51" s="113">
        <f>ZESTAWIENIE!CR46</f>
        <v>0</v>
      </c>
      <c r="CO51" s="113">
        <f>ZESTAWIENIE!CS46</f>
        <v>0</v>
      </c>
      <c r="CP51" s="113">
        <f>ZESTAWIENIE!CT46</f>
        <v>0</v>
      </c>
      <c r="CQ51" s="113">
        <f>ZESTAWIENIE!CU46</f>
        <v>0</v>
      </c>
      <c r="CR51" s="113">
        <f>ZESTAWIENIE!CV46</f>
        <v>0</v>
      </c>
      <c r="CS51" s="113">
        <f>ZESTAWIENIE!CW46</f>
        <v>0</v>
      </c>
      <c r="CT51" s="113">
        <f>ZESTAWIENIE!CX46</f>
        <v>0</v>
      </c>
      <c r="CU51" s="113">
        <f>ZESTAWIENIE!CY46</f>
        <v>0</v>
      </c>
      <c r="CV51" s="113">
        <f>ZESTAWIENIE!CZ46</f>
        <v>0</v>
      </c>
      <c r="CW51" s="113">
        <f>ZESTAWIENIE!DA46</f>
        <v>0</v>
      </c>
      <c r="CX51" s="113">
        <f>ZESTAWIENIE!DB46</f>
        <v>0</v>
      </c>
      <c r="CY51" s="113">
        <f>ZESTAWIENIE!DC46</f>
        <v>0</v>
      </c>
      <c r="CZ51" s="113">
        <f>ZESTAWIENIE!DD46</f>
        <v>0</v>
      </c>
      <c r="DA51" s="113">
        <f>ZESTAWIENIE!DE46</f>
        <v>0</v>
      </c>
      <c r="DB51" s="113">
        <f>ZESTAWIENIE!DF46</f>
        <v>0</v>
      </c>
      <c r="DC51" s="113">
        <f>ZESTAWIENIE!DG46</f>
        <v>0</v>
      </c>
      <c r="DD51" s="113">
        <f>ZESTAWIENIE!DH46</f>
        <v>0</v>
      </c>
      <c r="DE51" s="113">
        <f>ZESTAWIENIE!DI46</f>
        <v>0</v>
      </c>
      <c r="DF51" s="113">
        <f>ZESTAWIENIE!DJ46</f>
        <v>0</v>
      </c>
      <c r="DG51" s="113">
        <f>ZESTAWIENIE!DK46</f>
        <v>0</v>
      </c>
      <c r="DH51" s="113">
        <f>ZESTAWIENIE!DL46</f>
        <v>0</v>
      </c>
      <c r="DI51" s="113">
        <f>ZESTAWIENIE!DM46</f>
        <v>0</v>
      </c>
      <c r="DJ51" s="113">
        <f>ZESTAWIENIE!DN46</f>
        <v>0</v>
      </c>
      <c r="DK51" s="113">
        <f>ZESTAWIENIE!DO46</f>
        <v>0</v>
      </c>
      <c r="DL51" s="113">
        <f>ZESTAWIENIE!DP46</f>
        <v>0</v>
      </c>
      <c r="DM51" s="113">
        <f>ZESTAWIENIE!DQ46</f>
        <v>0</v>
      </c>
      <c r="DN51" s="113">
        <f>ZESTAWIENIE!DR46</f>
        <v>0</v>
      </c>
      <c r="DO51" s="113">
        <f>ZESTAWIENIE!DS46</f>
        <v>0</v>
      </c>
      <c r="DP51" s="113">
        <f>ZESTAWIENIE!DT46</f>
        <v>0</v>
      </c>
      <c r="DQ51" s="113">
        <f>ZESTAWIENIE!DU46</f>
        <v>0</v>
      </c>
      <c r="DR51" s="113">
        <f>ZESTAWIENIE!DV46</f>
        <v>0</v>
      </c>
      <c r="DS51" s="113">
        <f>ZESTAWIENIE!DW46</f>
        <v>0</v>
      </c>
      <c r="DT51" s="113">
        <f>ZESTAWIENIE!DX46</f>
        <v>0</v>
      </c>
      <c r="DU51" s="113">
        <f>ZESTAWIENIE!DY46</f>
        <v>0</v>
      </c>
      <c r="DV51" s="113">
        <f>ZESTAWIENIE!DZ46</f>
        <v>0</v>
      </c>
      <c r="DW51" s="113">
        <f>ZESTAWIENIE!EA46</f>
        <v>0</v>
      </c>
      <c r="DX51" s="113">
        <f>ZESTAWIENIE!EB46</f>
        <v>0</v>
      </c>
      <c r="DY51" s="113">
        <f>ZESTAWIENIE!EC46</f>
        <v>0</v>
      </c>
      <c r="DZ51" s="113">
        <f>ZESTAWIENIE!ED46</f>
        <v>0</v>
      </c>
      <c r="EA51" s="113">
        <f>ZESTAWIENIE!EE46</f>
        <v>0</v>
      </c>
      <c r="EB51" s="113">
        <f>ZESTAWIENIE!EF46</f>
        <v>0</v>
      </c>
      <c r="EC51" s="113">
        <f>ZESTAWIENIE!EG46</f>
        <v>0</v>
      </c>
      <c r="ED51" s="113">
        <f>ZESTAWIENIE!EH46</f>
        <v>0</v>
      </c>
      <c r="EE51" s="113">
        <f>ZESTAWIENIE!EI46</f>
        <v>0</v>
      </c>
      <c r="EF51" s="113">
        <f>ZESTAWIENIE!EJ46</f>
        <v>0</v>
      </c>
      <c r="EG51" s="113">
        <f>ZESTAWIENIE!EK46</f>
        <v>0</v>
      </c>
      <c r="EH51" s="113">
        <f>ZESTAWIENIE!EL46</f>
        <v>0</v>
      </c>
      <c r="EI51" s="113">
        <f>ZESTAWIENIE!EM46</f>
        <v>0</v>
      </c>
      <c r="EJ51" s="113">
        <f>ZESTAWIENIE!EN46</f>
        <v>0</v>
      </c>
      <c r="EK51" s="113">
        <f>ZESTAWIENIE!EO46</f>
        <v>0</v>
      </c>
      <c r="EL51" s="113">
        <f>ZESTAWIENIE!EP46</f>
        <v>0</v>
      </c>
      <c r="EM51" s="113">
        <f>ZESTAWIENIE!EQ46</f>
        <v>0</v>
      </c>
      <c r="EN51" s="113">
        <f>ZESTAWIENIE!ER46</f>
        <v>0</v>
      </c>
      <c r="EO51" s="113">
        <f>ZESTAWIENIE!ES46</f>
        <v>0</v>
      </c>
      <c r="EP51" s="113">
        <f>ZESTAWIENIE!ET46</f>
        <v>0</v>
      </c>
      <c r="EQ51" s="113">
        <f>ZESTAWIENIE!EU46</f>
        <v>0</v>
      </c>
      <c r="ER51" s="113">
        <f>ZESTAWIENIE!EV46</f>
        <v>0</v>
      </c>
      <c r="ES51" s="113">
        <f>ZESTAWIENIE!EW46</f>
        <v>0</v>
      </c>
      <c r="ET51" s="113">
        <f>ZESTAWIENIE!EX46</f>
        <v>0</v>
      </c>
      <c r="EU51" s="113">
        <f>ZESTAWIENIE!EY46</f>
        <v>0</v>
      </c>
      <c r="EV51" s="113">
        <f>ZESTAWIENIE!EZ46</f>
        <v>0</v>
      </c>
      <c r="EW51" s="113">
        <f>ZESTAWIENIE!FA46</f>
        <v>0</v>
      </c>
      <c r="EX51" s="113">
        <f>ZESTAWIENIE!FB46</f>
        <v>0</v>
      </c>
      <c r="EY51" s="113">
        <f>ZESTAWIENIE!FC46</f>
        <v>0</v>
      </c>
      <c r="EZ51" s="113">
        <f>ZESTAWIENIE!FD46</f>
        <v>0</v>
      </c>
      <c r="FA51" s="113">
        <f>ZESTAWIENIE!FE46</f>
        <v>0</v>
      </c>
      <c r="FB51" s="113">
        <f>ZESTAWIENIE!FF46</f>
        <v>0</v>
      </c>
      <c r="FC51" s="113">
        <f>ZESTAWIENIE!FG46</f>
        <v>0</v>
      </c>
      <c r="FD51" s="113">
        <f>ZESTAWIENIE!FH46</f>
        <v>0</v>
      </c>
      <c r="FE51" s="113">
        <f>ZESTAWIENIE!FI46</f>
        <v>0</v>
      </c>
      <c r="FF51" s="113">
        <f>ZESTAWIENIE!FJ46</f>
        <v>0</v>
      </c>
      <c r="FG51" s="113">
        <f>ZESTAWIENIE!FK46</f>
        <v>0</v>
      </c>
      <c r="FH51" s="113">
        <f>ZESTAWIENIE!FL46</f>
        <v>0</v>
      </c>
      <c r="FI51" s="113">
        <f>ZESTAWIENIE!FM46</f>
        <v>0</v>
      </c>
      <c r="FJ51" s="113">
        <f>ZESTAWIENIE!FN46</f>
        <v>0</v>
      </c>
      <c r="FK51" s="113">
        <f>ZESTAWIENIE!FO46</f>
        <v>0</v>
      </c>
      <c r="FL51" s="113">
        <f>ZESTAWIENIE!FP46</f>
        <v>0</v>
      </c>
      <c r="FM51" s="113">
        <f>ZESTAWIENIE!FQ46</f>
        <v>0</v>
      </c>
      <c r="FN51" s="113">
        <f>ZESTAWIENIE!FR46</f>
        <v>0</v>
      </c>
      <c r="FO51" s="113">
        <f>ZESTAWIENIE!FS46</f>
        <v>0</v>
      </c>
      <c r="FP51" s="113">
        <f>ZESTAWIENIE!FT46</f>
        <v>0</v>
      </c>
      <c r="FQ51" s="113">
        <f>ZESTAWIENIE!FU46</f>
        <v>0</v>
      </c>
      <c r="FR51" s="113">
        <f>ZESTAWIENIE!FV46</f>
        <v>0</v>
      </c>
      <c r="FS51" s="113">
        <f>ZESTAWIENIE!FW46</f>
        <v>0</v>
      </c>
      <c r="FT51" s="113">
        <f>ZESTAWIENIE!FX46</f>
        <v>0</v>
      </c>
      <c r="FU51" s="113">
        <f>ZESTAWIENIE!FY46</f>
        <v>0</v>
      </c>
      <c r="FV51" s="113">
        <f>ZESTAWIENIE!FZ46</f>
        <v>0</v>
      </c>
      <c r="FW51" s="113">
        <f>ZESTAWIENIE!GA46</f>
        <v>0</v>
      </c>
      <c r="FX51" s="113">
        <f>ZESTAWIENIE!GB46</f>
        <v>0</v>
      </c>
      <c r="FY51" s="113">
        <f>ZESTAWIENIE!GC46</f>
        <v>0</v>
      </c>
      <c r="FZ51" s="113">
        <f>ZESTAWIENIE!GD46</f>
        <v>0</v>
      </c>
      <c r="GA51" s="113">
        <f>ZESTAWIENIE!GE46</f>
        <v>0</v>
      </c>
      <c r="GB51" s="113">
        <f>ZESTAWIENIE!GF46</f>
        <v>0</v>
      </c>
      <c r="GC51" s="113">
        <f>ZESTAWIENIE!GG46</f>
        <v>0</v>
      </c>
      <c r="GD51" s="113">
        <f>ZESTAWIENIE!GH46</f>
        <v>0</v>
      </c>
      <c r="GE51" s="113">
        <f>ZESTAWIENIE!GI46</f>
        <v>0</v>
      </c>
      <c r="GF51" s="113">
        <f>ZESTAWIENIE!GJ46</f>
        <v>0</v>
      </c>
      <c r="GG51" s="113">
        <f>ZESTAWIENIE!GK46</f>
        <v>0</v>
      </c>
      <c r="GH51" s="113">
        <f>ZESTAWIENIE!GL46</f>
        <v>0</v>
      </c>
      <c r="GI51" s="113">
        <f>ZESTAWIENIE!GM46</f>
        <v>0</v>
      </c>
      <c r="GJ51" s="113">
        <f>ZESTAWIENIE!GN46</f>
        <v>0</v>
      </c>
      <c r="GK51" s="113">
        <f>ZESTAWIENIE!GO46</f>
        <v>0</v>
      </c>
      <c r="GL51" s="113">
        <f>ZESTAWIENIE!GP46</f>
        <v>0</v>
      </c>
      <c r="GM51" s="113">
        <f>ZESTAWIENIE!GQ46</f>
        <v>0</v>
      </c>
      <c r="GN51" s="113">
        <f>ZESTAWIENIE!GR46</f>
        <v>0</v>
      </c>
      <c r="GO51" s="113">
        <f>ZESTAWIENIE!GS46</f>
        <v>0</v>
      </c>
      <c r="GP51" s="113">
        <f>ZESTAWIENIE!GT46</f>
        <v>0</v>
      </c>
      <c r="GQ51" s="113">
        <f>ZESTAWIENIE!GU46</f>
        <v>0</v>
      </c>
      <c r="GR51" s="113">
        <f>ZESTAWIENIE!GV46</f>
        <v>0</v>
      </c>
      <c r="GS51" s="113">
        <f>ZESTAWIENIE!GW46</f>
        <v>0</v>
      </c>
      <c r="GT51" s="113">
        <f>ZESTAWIENIE!GX46</f>
        <v>0</v>
      </c>
      <c r="GU51" s="113">
        <f>ZESTAWIENIE!GY46</f>
        <v>0</v>
      </c>
      <c r="GV51" s="113">
        <f>ZESTAWIENIE!GZ46</f>
        <v>0</v>
      </c>
      <c r="GW51" s="113">
        <f>ZESTAWIENIE!HA46</f>
        <v>0</v>
      </c>
      <c r="GX51" s="113">
        <f>ZESTAWIENIE!HB46</f>
        <v>0</v>
      </c>
      <c r="GY51" s="113">
        <f>ZESTAWIENIE!HC46</f>
        <v>0</v>
      </c>
      <c r="GZ51" s="113">
        <f>ZESTAWIENIE!HD46</f>
        <v>0</v>
      </c>
      <c r="HA51" s="113">
        <f>ZESTAWIENIE!HE46</f>
        <v>0</v>
      </c>
      <c r="HB51" s="113">
        <f>ZESTAWIENIE!HF46</f>
        <v>0</v>
      </c>
      <c r="HC51" s="113">
        <f>ZESTAWIENIE!HG46</f>
        <v>0</v>
      </c>
      <c r="HD51" s="113">
        <f>ZESTAWIENIE!HH46</f>
        <v>0</v>
      </c>
      <c r="HE51" s="113">
        <f>ZESTAWIENIE!HI46</f>
        <v>0</v>
      </c>
      <c r="HF51" s="113">
        <f>ZESTAWIENIE!HJ46</f>
        <v>0</v>
      </c>
      <c r="HG51" s="113">
        <f>ZESTAWIENIE!HK46</f>
        <v>0</v>
      </c>
      <c r="HH51" s="113">
        <f>ZESTAWIENIE!HL46</f>
        <v>0</v>
      </c>
      <c r="HI51" s="113">
        <f>ZESTAWIENIE!HM46</f>
        <v>0</v>
      </c>
      <c r="HJ51" s="113">
        <f>ZESTAWIENIE!HN46</f>
        <v>0</v>
      </c>
      <c r="HK51" s="113">
        <f>ZESTAWIENIE!HO46</f>
        <v>0</v>
      </c>
      <c r="HL51" s="113">
        <f>ZESTAWIENIE!HP46</f>
        <v>0</v>
      </c>
      <c r="HM51" s="113">
        <f>ZESTAWIENIE!HQ46</f>
        <v>0</v>
      </c>
      <c r="HN51" s="113">
        <f>ZESTAWIENIE!HR46</f>
        <v>0</v>
      </c>
      <c r="HO51" s="113">
        <f>ZESTAWIENIE!HS46</f>
        <v>0</v>
      </c>
      <c r="HP51" s="113">
        <f>ZESTAWIENIE!HT46</f>
        <v>0</v>
      </c>
      <c r="HQ51" s="113">
        <f>ZESTAWIENIE!HU46</f>
        <v>0</v>
      </c>
      <c r="HR51" s="113">
        <f>ZESTAWIENIE!HV46</f>
        <v>0</v>
      </c>
      <c r="HS51" s="113">
        <f>ZESTAWIENIE!HW46</f>
        <v>0</v>
      </c>
      <c r="HT51" s="113">
        <f>ZESTAWIENIE!HX46</f>
        <v>0</v>
      </c>
      <c r="HU51" s="113">
        <f>ZESTAWIENIE!HY46</f>
        <v>0</v>
      </c>
      <c r="HV51" s="113">
        <f>ZESTAWIENIE!HZ46</f>
        <v>0</v>
      </c>
      <c r="HW51" s="113">
        <f>ZESTAWIENIE!IA46</f>
        <v>0</v>
      </c>
      <c r="HX51" s="113">
        <f>ZESTAWIENIE!IB46</f>
        <v>0</v>
      </c>
      <c r="HY51" s="113">
        <f>ZESTAWIENIE!IC46</f>
        <v>0</v>
      </c>
      <c r="HZ51" s="113">
        <f>ZESTAWIENIE!ID46</f>
        <v>0</v>
      </c>
      <c r="IA51" s="113">
        <f>ZESTAWIENIE!IE46</f>
        <v>0</v>
      </c>
      <c r="IB51" s="113">
        <f>ZESTAWIENIE!IF46</f>
        <v>0</v>
      </c>
      <c r="IC51" s="113">
        <f>ZESTAWIENIE!IG46</f>
        <v>0</v>
      </c>
      <c r="ID51" s="113">
        <f>ZESTAWIENIE!IH46</f>
        <v>0</v>
      </c>
      <c r="IE51" s="113">
        <f>ZESTAWIENIE!II46</f>
        <v>0</v>
      </c>
      <c r="IF51" s="113">
        <f>ZESTAWIENIE!IJ46</f>
        <v>0</v>
      </c>
      <c r="IG51" s="113">
        <f>ZESTAWIENIE!IK46</f>
        <v>0</v>
      </c>
      <c r="IH51" s="113">
        <f>ZESTAWIENIE!IL46</f>
        <v>0</v>
      </c>
      <c r="II51" s="113">
        <f>ZESTAWIENIE!IM46</f>
        <v>0</v>
      </c>
      <c r="IJ51" s="113">
        <f>ZESTAWIENIE!IN46</f>
        <v>0</v>
      </c>
      <c r="IK51" s="113">
        <f>ZESTAWIENIE!IO46</f>
        <v>0</v>
      </c>
      <c r="IL51" s="113">
        <f>ZESTAWIENIE!IP46</f>
        <v>0</v>
      </c>
      <c r="IM51" s="113">
        <f>ZESTAWIENIE!IQ46</f>
        <v>0</v>
      </c>
      <c r="IN51" s="113">
        <f>ZESTAWIENIE!IR46</f>
        <v>0</v>
      </c>
      <c r="IO51" s="113">
        <f>ZESTAWIENIE!IS46</f>
        <v>0</v>
      </c>
      <c r="IP51" s="113">
        <f>ZESTAWIENIE!IT46</f>
        <v>0</v>
      </c>
      <c r="IQ51" s="113">
        <f>ZESTAWIENIE!IU46</f>
        <v>0</v>
      </c>
      <c r="IR51" s="113">
        <f>ZESTAWIENIE!IV46</f>
        <v>0</v>
      </c>
      <c r="IS51" s="113" t="e">
        <f>ZESTAWIENIE!#REF!</f>
        <v>#REF!</v>
      </c>
      <c r="IT51" s="113" t="e">
        <f>ZESTAWIENIE!#REF!</f>
        <v>#REF!</v>
      </c>
    </row>
    <row r="52" spans="1:254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54" ht="12.75" hidden="1" customHeight="1" x14ac:dyDescent="0.2">
      <c r="X53" s="163"/>
      <c r="Y53" s="197">
        <v>1</v>
      </c>
      <c r="Z53" s="197">
        <v>2</v>
      </c>
      <c r="AA53" s="197">
        <v>3</v>
      </c>
      <c r="AB53" s="197">
        <v>4</v>
      </c>
      <c r="AC53" s="197">
        <v>5</v>
      </c>
      <c r="AD53" s="197">
        <v>6</v>
      </c>
      <c r="AE53" s="197">
        <v>7</v>
      </c>
      <c r="AF53" s="197">
        <v>8</v>
      </c>
      <c r="AG53" s="197">
        <v>9</v>
      </c>
      <c r="AH53" s="197">
        <v>10</v>
      </c>
      <c r="AI53" s="197">
        <v>11</v>
      </c>
      <c r="AJ53" s="197">
        <v>12</v>
      </c>
      <c r="AK53" s="197">
        <v>13</v>
      </c>
      <c r="AL53" s="197">
        <v>14</v>
      </c>
      <c r="AM53" s="197">
        <v>15</v>
      </c>
      <c r="AN53" s="197">
        <v>16</v>
      </c>
      <c r="AO53" s="197">
        <v>17</v>
      </c>
      <c r="AP53" s="197">
        <v>18</v>
      </c>
      <c r="AQ53" s="197">
        <v>19</v>
      </c>
      <c r="AR53" s="197">
        <v>20</v>
      </c>
      <c r="AS53" s="197">
        <v>21</v>
      </c>
      <c r="AT53" s="197">
        <v>22</v>
      </c>
      <c r="AU53" s="197">
        <v>23</v>
      </c>
      <c r="AV53" s="197">
        <v>24</v>
      </c>
      <c r="AW53" s="197">
        <v>25</v>
      </c>
      <c r="AX53" s="197">
        <v>26</v>
      </c>
      <c r="AY53" s="197">
        <v>27</v>
      </c>
      <c r="AZ53" s="197">
        <v>28</v>
      </c>
      <c r="BA53" s="197">
        <v>29</v>
      </c>
      <c r="BB53" s="197">
        <v>30</v>
      </c>
      <c r="BC53" s="197">
        <v>31</v>
      </c>
      <c r="BD53" s="197">
        <v>32</v>
      </c>
      <c r="BE53" s="197">
        <v>33</v>
      </c>
      <c r="BF53" s="197">
        <v>34</v>
      </c>
      <c r="BG53" s="197">
        <v>35</v>
      </c>
      <c r="BH53" s="197">
        <v>36</v>
      </c>
    </row>
    <row r="54" spans="1:254" ht="12.75" hidden="1" customHeight="1" x14ac:dyDescent="0.2"/>
    <row r="55" spans="1:254" ht="12.75" hidden="1" customHeight="1" x14ac:dyDescent="0.2">
      <c r="X55" s="160" t="s">
        <v>139</v>
      </c>
      <c r="Y55" s="160" t="str">
        <f>IF(H14="wz","wzorowe",IF(H14="bdb","bardzo dobre",IF(H14="db","dobre",IF(H14="pop","poprawne",IF(H14="ndp","nieodpowiednie",IF(H14="ng","naganne",""))))))</f>
        <v/>
      </c>
      <c r="Z55" s="160" t="str">
        <f>IF(H15="wz","wzorowe",IF(H15="bdb","bardzo dobre",IF(H15="db","dobre",IF(H15="pop","poprawne",IF(H15="ndp","nieodpowiednie",IF(H15="ng","naganne",""))))))</f>
        <v/>
      </c>
      <c r="AA55" s="160" t="str">
        <f>IF(H16="wz","wzorowe",IF(H16="bdb","bardzo dobre",IF(H16="db","dobre",IF(H16="pop","poprawne",IF(H16="ndp","nieodpowiednie",IF(H16="ng","naganne",""))))))</f>
        <v/>
      </c>
      <c r="AB55" s="160" t="str">
        <f>IF(H18="wz","wzorowe",IF(H18="bdb","bardzo dobre",IF(H18="db","dobre",IF(H18="pop","poprawne",IF(H18="ndp","nieodpowiednie",IF(H18="ng","naganne",""))))))</f>
        <v/>
      </c>
      <c r="AC55" s="160" t="str">
        <f>IF(H19="wz","wzorowe",IF(H19="bdb","bardzo dobre",IF(H19="db","dobre",IF(H19="pop","poprawne",IF(H19="ndp","nieodpowiednie",IF(H19="ng","naganne",""))))))</f>
        <v/>
      </c>
      <c r="AD55" s="160" t="str">
        <f>IF(H20="wz","wzorowe",IF(H20="bdb","bardzo dobre",IF(H20="db","dobre",IF(H20="pop","poprawne",IF(H20="ndp","nieodpowiednie",IF(H20="ng","naganne",""))))))</f>
        <v/>
      </c>
      <c r="AE55" s="160" t="str">
        <f>IF(H21="wz","wzorowe",IF(H21="bdb","bardzo dobre",IF(H21="db","dobre",IF(H21="pop","poprawne",IF(H21="ndp","nieodpowiednie",IF(H21="ng","naganne",""))))))</f>
        <v/>
      </c>
      <c r="AF55" s="160" t="str">
        <f>IF(H22="wz","wzorowe",IF(H22="bdb","bardzo dobre",IF(H22="db","dobre",IF(H22="pop","poprawne",IF(H22="ndp","nieodpowiednie",IF(H22="ng","naganne",""))))))</f>
        <v/>
      </c>
      <c r="AG55" s="160" t="str">
        <f>IF(H23="wz","wzorowe",IF(H23="bdb","bardzo dobre",IF(H23="db","dobre",IF(H23="pop","poprawne",IF(H23="ndp","nieodpowiednie",IF(H23="ng","naganne",""))))))</f>
        <v/>
      </c>
      <c r="AH55" s="160" t="str">
        <f>IF(H24="wz","wzorowe",IF(H24="bdb","bardzo dobre",IF(H24="db","dobre",IF(H24="pop","poprawne",IF(H24="ndp","nieodpowiednie",IF(H24="ng","naganne",""))))))</f>
        <v/>
      </c>
      <c r="AI55" s="160" t="str">
        <f>IF(H25="wz","wzorowe",IF(H25="bdb","bardzo dobre",IF(H25="db","dobre",IF(H25="pop","poprawne",IF(H25="ndp","nieodpowiednie",IF(H25="ng","naganne",""))))))</f>
        <v/>
      </c>
      <c r="AJ55" s="160" t="str">
        <f>IF(H26="wz","wzorowe",IF(H26="bdb","bardzo dobre",IF(H26="db","dobre",IF(H26="pop","poprawne",IF(H26="ndp","nieodpowiednie",IF(H26="ng","naganne",""))))))</f>
        <v/>
      </c>
      <c r="AK55" s="160" t="str">
        <f>IF(H27="wz","wzorowe",IF(H27="bdb","bardzo dobre",IF(H27="db","dobre",IF(H27="pop","poprawne",IF(H27="ndp","nieodpowiednie",IF(H27="ng","naganne",""))))))</f>
        <v/>
      </c>
      <c r="AL55" s="160" t="str">
        <f>IF(H28="wz","wzorowe",IF(H28="bdb","bardzo dobre",IF(H28="db","dobre",IF(H28="pop","poprawne",IF(H28="ndp","nieodpowiednie",IF(H28="ng","naganne",""))))))</f>
        <v/>
      </c>
      <c r="AM55" s="160" t="str">
        <f>IF(H29="wz","wzorowe",IF(H29="bdb","bardzo dobre",IF(H29="db","dobre",IF(H29="pop","poprawne",IF(H29="ndp","nieodpowiednie",IF(H29="ng","naganne",""))))))</f>
        <v/>
      </c>
      <c r="AN55" s="160" t="str">
        <f>IF(H30="wz","wzorowe",IF(H30="bdb","bardzo dobre",IF(H30="db","dobre",IF(H30="pop","poprawne",IF(H30="ndp","nieodpowiednie",IF(H30="ng","naganne",""))))))</f>
        <v/>
      </c>
      <c r="AO55" s="160" t="str">
        <f>IF(H31="wz","wzorowe",IF(H31="bdb","bardzo dobre",IF(H31="db","dobre",IF(H31="pop","poprawne",IF(H31="ndp","nieodpowiednie",IF(H31="ng","naganne",""))))))</f>
        <v/>
      </c>
      <c r="AP55" s="160" t="str">
        <f>IF(H33="wz","wzorowe",IF(H33="bdb","bardzo dobre",IF(H33="db","dobre",IF(H33="pop","poprawne",IF(H33="ndp","nieodpowiednie",IF(H33="ng","naganne",""))))))</f>
        <v/>
      </c>
      <c r="AQ55" s="160" t="str">
        <f>IF(H34="wz","wzorowe",IF(H34="bdb","bardzo dobre",IF(H34="db","dobre",IF(H34="pop","poprawne",IF(H34="ndp","nieodpowiednie",IF(H34="ng","naganne",""))))))</f>
        <v/>
      </c>
      <c r="AR55" s="160" t="str">
        <f>IF(H35="wz","wzorowe",IF(H35="bdb","bardzo dobre",IF(H35="db","dobre",IF(H35="pop","poprawne",IF(H35="ndp","nieodpowiednie",IF(H35="ng","naganne",""))))))</f>
        <v/>
      </c>
      <c r="AS55" s="160" t="str">
        <f>IF(H36="wz","wzorowe",IF(H36="bdb","bardzo dobre",IF(H36="db","dobre",IF(H36="pop","poprawne",IF(H36="ndp","nieodpowiednie",IF(H36="ng","naganne",""))))))</f>
        <v/>
      </c>
      <c r="AT55" s="160" t="str">
        <f>IF(H37="wz","wzorowe",IF(H37="bdb","bardzo dobre",IF(H37="db","dobre",IF(H37="pop","poprawne",IF(H37="ndp","nieodpowiednie",IF(H37="ng","naganne",""))))))</f>
        <v/>
      </c>
      <c r="AU55" s="160" t="str">
        <f>IF(H38="wz","wzorowe",IF(H38="bdb","bardzo dobre",IF(H38="db","dobre",IF(H38="pop","poprawne",IF(H38="ndp","nieodpowiednie",IF(H38="ng","naganne",""))))))</f>
        <v/>
      </c>
      <c r="AV55" s="160" t="str">
        <f>IF(H39="wz","wzorowe",IF(H39="bdb","bardzo dobre",IF(H39="db","dobre",IF(H39="pop","poprawne",IF(H39="ndp","nieodpowiednie",IF(H39="ng","naganne",""))))))</f>
        <v/>
      </c>
      <c r="AW55" s="160" t="str">
        <f>IF(H40="wz","wzorowe",IF(H40="bdb","bardzo dobre",IF(H40="db","dobre",IF(H40="pop","poprawne",IF(H40="ndp","nieodpowiednie",IF(H40="ng","naganne",""))))))</f>
        <v/>
      </c>
      <c r="AX55" s="160" t="str">
        <f>IF(H41="wz","wzorowe",IF(H41="bdb","bardzo dobre",IF(H41="db","dobre",IF(H41="pop","poprawne",IF(H41="ndp","nieodpowiednie",IF(H41="ng","naganne",""))))))</f>
        <v/>
      </c>
      <c r="AY55" s="160" t="str">
        <f>IF(H42="wz","wzorowe",IF(H42="bdb","bardzo dobre",IF(H42="db","dobre",IF(H42="pop","poprawne",IF(H42="ndp","nieodpowiednie",IF(H42="ng","naganne",""))))))</f>
        <v/>
      </c>
      <c r="AZ55" s="160" t="str">
        <f>IF(H43="wz","wzorowe",IF(H43="bdb","bardzo dobre",IF(H43="db","dobre",IF(H43="pop","poprawne",IF(H43="ndp","nieodpowiednie",IF(H43="ng","naganne",""))))))</f>
        <v/>
      </c>
      <c r="BA55" s="160" t="str">
        <f>IF(H44="wz","wzorowe",IF(H44="bdb","bardzo dobre",IF(H44="db","dobre",IF(H44="pop","poprawne",IF(H44="ndp","nieodpowiednie",IF(H44="ng","naganne",""))))))</f>
        <v/>
      </c>
      <c r="BB55" s="160" t="str">
        <f>IF(H45="wz","wzorowe",IF(H45="bdb","bardzo dobre",IF(H45="db","dobre",IF(H45="pop","poprawne",IF(H45="ndp","nieodpowiednie",IF(H45="ng","naganne",""))))))</f>
        <v/>
      </c>
      <c r="BC55" s="160" t="str">
        <f>IF(H46="wz","wzorowe",IF(H46="bdb","bardzo dobre",IF(H46="db","dobre",IF(H46="pop","poprawne",IF(H46="ndp","nieodpowiednie",IF(H46="ng","naganne",""))))))</f>
        <v/>
      </c>
      <c r="BD55" s="160" t="str">
        <f>IF(H47="wz","wzorowe",IF(H47="bdb","bardzo dobre",IF(H47="db","dobre",IF(H47="pop","poprawne",IF(H47="ndp","nieodpowiednie",IF(H47="ng","naganne",""))))))</f>
        <v/>
      </c>
      <c r="BE55" s="160" t="str">
        <f>IF(H48="wz","wzorowe",IF(H48="bdb","bardzo dobre",IF(H48="db","dobre",IF(H48="pop","poprawne",IF(H48="ndp","nieodpowiednie",IF(H48="ng","naganne",""))))))</f>
        <v/>
      </c>
      <c r="BF55" s="160" t="str">
        <f>IF(H49="wz","wzorowe",IF(H49="bdb","bardzo dobre",IF(H49="db","dobre",IF(H49="pop","poprawne",IF(H49="ndp","nieodpowiednie",IF(H49="ng","naganne",""))))))</f>
        <v/>
      </c>
      <c r="BG55" s="160" t="str">
        <f>IF(H50="wz","wzorowe",IF(H50="bdb","bardzo dobre",IF(H50="db","dobre",IF(H50="pop","poprawne",IF(H50="ndp","nieodpowiednie",IF(H50="ng","naganne",""))))))</f>
        <v/>
      </c>
      <c r="BH55" s="160" t="str">
        <f>IF(H51="wz","wzorowe",IF(H51="bdb","bardzo dobre",IF(H51="db","dobre",IF(H51="pop","poprawne",IF(H51="ndp","nieodpowiednie",IF(H51="ng","naganne",""))))))</f>
        <v/>
      </c>
    </row>
    <row r="56" spans="1:254" ht="12.75" hidden="1" customHeight="1" x14ac:dyDescent="0.2">
      <c r="X56" s="198" t="str">
        <f>$I$12</f>
        <v>Religia</v>
      </c>
      <c r="Y56" s="160" t="str">
        <f>IF(I14=6,"celujący",IF(I14=5,"bardzo dobry",IF(I14=4,"dobry",IF(I14=3,"dostateczny",IF(I14=2,"dopuszczający",IF(I14=1,"niedostateczny",IF(I14="n","nieklasyfikowany",IF(I14="z","zwolniony",""))))))))</f>
        <v>celujący</v>
      </c>
      <c r="Z56" s="160" t="str">
        <f>IF(I15=6,"celujący",IF(I15=5,"bardzo dobry",IF(I15=4,"dobry",IF(I15=3,"dostateczny",IF(I15=2,"dopuszczający",IF(I15=1,"niedostateczny",IF(I15="n","nieklasyfikowany",IF(I15="z","zwolniony",""))))))))</f>
        <v>bardzo dobry</v>
      </c>
      <c r="AA56" s="160" t="str">
        <f>IF(I16=6,"celujący",IF(I16=5,"bardzo dobry",IF(I16=4,"dobry",IF(I16=3,"dostateczny",IF(I16=2,"dopuszczający",IF(I16=1,"niedostateczny",IF(I16="n","nieklasyfikowany",IF(I16="z","zwolniony",""))))))))</f>
        <v>celujący</v>
      </c>
      <c r="AB56" s="160" t="str">
        <f>IF(I18=6,"celujący",IF(I18=5,"bardzo dobry",IF(I18=4,"dobry",IF(I18=3,"dostateczny",IF(I18=2,"dopuszczający",IF(I18=1,"niedostateczny",IF(I18="n","nieklasyfikowany",IF(I18="z","zwolniony",""))))))))</f>
        <v>bardzo dobry</v>
      </c>
      <c r="AC56" s="160" t="str">
        <f>IF(I19=6,"celujący",IF(I19=5,"bardzo dobry",IF(I19=4,"dobry",IF(I19=3,"dostateczny",IF(I19=2,"dopuszczający",IF(I19=1,"niedostateczny",IF(I19="n","nieklasyfikowany",IF(I19="z","zwolniony",""))))))))</f>
        <v>bardzo dobry</v>
      </c>
      <c r="AD56" s="160" t="str">
        <f>IF(I20=6,"celujący",IF(I20=5,"bardzo dobry",IF(I20=4,"dobry",IF(I20=3,"dostateczny",IF(I20=2,"dopuszczający",IF(I20=1,"niedostateczny",IF(I20="n","nieklasyfikowany",IF(I20="z","zwolniony",""))))))))</f>
        <v>bardzo dobry</v>
      </c>
      <c r="AE56" s="160" t="str">
        <f>IF(I21=6,"celujący",IF(I21=5,"bardzo dobry",IF(I21=4,"dobry",IF(I21=3,"dostateczny",IF(I21=2,"dopuszczający",IF(I21=1,"niedostateczny",IF(I21="n","nieklasyfikowany",IF(I21="z","zwolniony",""))))))))</f>
        <v>bardzo dobry</v>
      </c>
      <c r="AF56" s="160" t="str">
        <f>IF(I22=6,"celujący",IF(I22=5,"bardzo dobry",IF(I22=4,"dobry",IF(I22=3,"dostateczny",IF(I22=2,"dopuszczający",IF(I22=1,"niedostateczny",IF(I22="n","nieklasyfikowany",IF(I22="z","zwolniony",""))))))))</f>
        <v>celujący</v>
      </c>
      <c r="AG56" s="160" t="str">
        <f>IF(I23=6,"celujący",IF(I23=5,"bardzo dobry",IF(I23=4,"dobry",IF(I23=3,"dostateczny",IF(I23=2,"dopuszczający",IF(I23=1,"niedostateczny",IF(I23="n","nieklasyfikowany",IF(I23="z","zwolniony",""))))))))</f>
        <v>celujący</v>
      </c>
      <c r="AH56" s="160" t="str">
        <f>IF(I24=6,"celujący",IF(I24=5,"bardzo dobry",IF(I24=4,"dobry",IF(I24=3,"dostateczny",IF(I24=2,"dopuszczający",IF(I24=1,"niedostateczny",IF(I24="n","nieklasyfikowany",IF(I24="z","zwolniony",""))))))))</f>
        <v>celujący</v>
      </c>
      <c r="AI56" s="160" t="str">
        <f>IF(I25=6,"celujący",IF(I25=5,"bardzo dobry",IF(I25=4,"dobry",IF(I25=3,"dostateczny",IF(I25=2,"dopuszczający",IF(I25=1,"niedostateczny",IF(I25="n","nieklasyfikowany",IF(I25="z","zwolniony",""))))))))</f>
        <v>celujący</v>
      </c>
      <c r="AJ56" s="160" t="str">
        <f>IF(I26=6,"celujący",IF(I26=5,"bardzo dobry",IF(I26=4,"dobry",IF(I26=3,"dostateczny",IF(I26=2,"dopuszczający",IF(I26=1,"niedostateczny",IF(I26="n","nieklasyfikowany",IF(I26="z","zwolniony",""))))))))</f>
        <v>celujący</v>
      </c>
      <c r="AK56" s="160" t="str">
        <f>IF(I27=6,"celujący",IF(I27=5,"bardzo dobry",IF(I27=4,"dobry",IF(I27=3,"dostateczny",IF(I27=2,"dopuszczający",IF(I27=1,"niedostateczny",IF(I27="n","nieklasyfikowany",IF(I27="z","zwolniony",""))))))))</f>
        <v>celujący</v>
      </c>
      <c r="AL56" s="160" t="str">
        <f>IF(I28=6,"celujący",IF(I28=5,"bardzo dobry",IF(I28=4,"dobry",IF(I28=3,"dostateczny",IF(I28=2,"dopuszczający",IF(I28=1,"niedostateczny",IF(I28="n","nieklasyfikowany",IF(I28="z","zwolniony",""))))))))</f>
        <v>celujący</v>
      </c>
      <c r="AM56" s="160" t="str">
        <f>IF(I29=6,"celujący",IF(I29=5,"bardzo dobry",IF(I29=4,"dobry",IF(I29=3,"dostateczny",IF(I29=2,"dopuszczający",IF(I29=1,"niedostateczny",IF(I29="n","nieklasyfikowany",IF(I29="z","zwolniony",""))))))))</f>
        <v>celujący</v>
      </c>
      <c r="AN56" s="160" t="str">
        <f>IF(I30=6,"celujący",IF(I30=5,"bardzo dobry",IF(I30=4,"dobry",IF(I30=3,"dostateczny",IF(I30=2,"dopuszczający",IF(I30=1,"niedostateczny",IF(I30="n","nieklasyfikowany",IF(I30="z","zwolniony",""))))))))</f>
        <v>celujący</v>
      </c>
      <c r="AO56" s="160" t="str">
        <f>IF(I31=6,"celujący",IF(I31=5,"bardzo dobry",IF(I31=4,"dobry",IF(I31=3,"dostateczny",IF(I31=2,"dopuszczający",IF(I31=1,"niedostateczny",IF(I31="n","nieklasyfikowany",IF(I31="z","zwolniony",""))))))))</f>
        <v>bardzo dobry</v>
      </c>
      <c r="AP56" s="160" t="str">
        <f>IF(I33=6,"celujący",IF(I33=5,"bardzo dobry",IF(I33=4,"dobry",IF(I33=3,"dostateczny",IF(I33=2,"dopuszczający",IF(I33=1,"niedostateczny",IF(I33="n","nieklasyfikowany",IF(I33="z","zwolniony",""))))))))</f>
        <v>celujący</v>
      </c>
      <c r="AQ56" s="160" t="str">
        <f>IF(I34=6,"celujący",IF(I34=5,"bardzo dobry",IF(I34=4,"dobry",IF(I34=3,"dostateczny",IF(I34=2,"dopuszczający",IF(I34=1,"niedostateczny",IF(I34="n","nieklasyfikowany",IF(I34="z","zwolniony",""))))))))</f>
        <v>bardzo dobry</v>
      </c>
      <c r="AR56" s="160" t="str">
        <f>IF(I35=6,"celujący",IF(I35=5,"bardzo dobry",IF(I35=4,"dobry",IF(I35=3,"dostateczny",IF(I35=2,"dopuszczający",IF(I35=1,"niedostateczny",IF(I35="n","nieklasyfikowany",IF(I35="z","zwolniony",""))))))))</f>
        <v>bardzo dobry</v>
      </c>
      <c r="AS56" s="160" t="str">
        <f>IF(I36=6,"celujący",IF(I36=5,"bardzo dobry",IF(I36=4,"dobry",IF(I36=3,"dostateczny",IF(I36=2,"dopuszczający",IF(I36=1,"niedostateczny",IF(I36="n","nieklasyfikowany",IF(I36="z","zwolniony",""))))))))</f>
        <v>celujący</v>
      </c>
      <c r="AT56" s="160" t="str">
        <f>IF(I37=6,"celujący",IF(I37=5,"bardzo dobry",IF(I37=4,"dobry",IF(I37=3,"dostateczny",IF(I37=2,"dopuszczający",IF(I37=1,"niedostateczny",IF(I37="n","nieklasyfikowany",IF(I37="z","zwolniony",""))))))))</f>
        <v/>
      </c>
      <c r="AU56" s="160" t="str">
        <f>IF(I38=6,"celujący",IF(I38=5,"bardzo dobry",IF(I38=4,"dobry",IF(I38=3,"dostateczny",IF(I38=2,"dopuszczający",IF(I38=1,"niedostateczny",IF(I38="n","nieklasyfikowany",IF(I38="z","zwolniony",""))))))))</f>
        <v/>
      </c>
      <c r="AV56" s="160" t="str">
        <f>IF(I39=6,"celujący",IF(I39=5,"bardzo dobry",IF(I39=4,"dobry",IF(I39=3,"dostateczny",IF(I39=2,"dopuszczający",IF(I39=1,"niedostateczny",IF(I39="n","nieklasyfikowany",IF(I39="z","zwolniony",""))))))))</f>
        <v/>
      </c>
      <c r="AW56" s="160" t="str">
        <f>IF(I40=6,"celujący",IF(I40=5,"bardzo dobry",IF(I40=4,"dobry",IF(I40=3,"dostateczny",IF(I40=2,"dopuszczający",IF(I40=1,"niedostateczny",IF(I40="n","nieklasyfikowany",IF(I40="z","zwolniony",""))))))))</f>
        <v/>
      </c>
      <c r="AX56" s="160" t="str">
        <f>IF(I41=6,"celujący",IF(I41=5,"bardzo dobry",IF(I41=4,"dobry",IF(I41=3,"dostateczny",IF(I41=2,"dopuszczający",IF(I41=1,"niedostateczny",IF(I41="n","nieklasyfikowany",IF(I41="z","zwolniony",""))))))))</f>
        <v/>
      </c>
      <c r="AY56" s="160" t="str">
        <f>IF(I42=6,"celujący",IF(I42=5,"bardzo dobry",IF(I42=4,"dobry",IF(I42=3,"dostateczny",IF(I42=2,"dopuszczający",IF(I42=1,"niedostateczny",IF(I42="n","nieklasyfikowany",IF(I42="z","zwolniony",""))))))))</f>
        <v/>
      </c>
      <c r="AZ56" s="160" t="str">
        <f>IF(I43=6,"celujący",IF(I43=5,"bardzo dobry",IF(I43=4,"dobry",IF(I43=3,"dostateczny",IF(I43=2,"dopuszczający",IF(I43=1,"niedostateczny",IF(I43="n","nieklasyfikowany",IF(I43="z","zwolniony",""))))))))</f>
        <v/>
      </c>
      <c r="BA56" s="160" t="str">
        <f>IF(I44=6,"celujący",IF(I44=5,"bardzo dobry",IF(I44=4,"dobry",IF(I44=3,"dostateczny",IF(I44=2,"dopuszczający",IF(I44=1,"niedostateczny",IF(I44="n","nieklasyfikowany",IF(I44="z","zwolniony",""))))))))</f>
        <v/>
      </c>
      <c r="BB56" s="160" t="str">
        <f>IF(I45=6,"celujący",IF(I45=5,"bardzo dobry",IF(I45=4,"dobry",IF(I45=3,"dostateczny",IF(I45=2,"dopuszczający",IF(I45=1,"niedostateczny",IF(I45="n","nieklasyfikowany",IF(I45="z","zwolniony",""))))))))</f>
        <v/>
      </c>
      <c r="BC56" s="160" t="str">
        <f>IF(I46=6,"celujący",IF(I46=5,"bardzo dobry",IF(I46=4,"dobry",IF(I46=3,"dostateczny",IF(I46=2,"dopuszczający",IF(I46=1,"niedostateczny",IF(I46="n","nieklasyfikowany",IF(I46="z","zwolniony",""))))))))</f>
        <v/>
      </c>
      <c r="BD56" s="160" t="str">
        <f>IF(I47=6,"celujący",IF(I47=5,"bardzo dobry",IF(I47=4,"dobry",IF(I47=3,"dostateczny",IF(I47=2,"dopuszczający",IF(I47=1,"niedostateczny",IF(I47="n","nieklasyfikowany",IF(I47="z","zwolniony",""))))))))</f>
        <v/>
      </c>
      <c r="BE56" s="160" t="str">
        <f>IF(I48=6,"celujący",IF(I48=5,"bardzo dobry",IF(I48=4,"dobry",IF(I48=3,"dostateczny",IF(I48=2,"dopuszczający",IF(I48=1,"niedostateczny",IF(I48="n","nieklasyfikowany",IF(I48="z","zwolniony",""))))))))</f>
        <v/>
      </c>
      <c r="BF56" s="160" t="str">
        <f>IF(I49=6,"celujący",IF(I49=5,"bardzo dobry",IF(I49=4,"dobry",IF(I49=3,"dostateczny",IF(I49=2,"dopuszczający",IF(I49=1,"niedostateczny",IF(I49="n","nieklasyfikowany",IF(I49="z","zwolniony",""))))))))</f>
        <v/>
      </c>
      <c r="BG56" s="160" t="str">
        <f>IF(I50=6,"celujący",IF(I50=5,"bardzo dobry",IF(I50=4,"dobry",IF(I50=3,"dostateczny",IF(I50=2,"dopuszczający",IF(I50=1,"niedostateczny",IF(I50="n","nieklasyfikowany",IF(I50="z","zwolniony",""))))))))</f>
        <v/>
      </c>
      <c r="BH56" s="160" t="str">
        <f>IF(I51=6,"celujący",IF(I51=5,"bardzo dobry",IF(I51=4,"dobry",IF(I51=3,"dostateczny",IF(I51=2,"dopuszczający",IF(I51=1,"niedostateczny",IF(I51="n","nieklasyfikowany",IF(I51="z","zwolniony",""))))))))</f>
        <v/>
      </c>
    </row>
    <row r="57" spans="1:254" ht="12.75" hidden="1" customHeight="1" x14ac:dyDescent="0.2">
      <c r="X57" s="199" t="str">
        <f>$J$12</f>
        <v>Język polski</v>
      </c>
      <c r="Y57" s="160" t="str">
        <f>IF(J14=6,"celujący",IF(J14=5,"bardzo dobry",IF(J14=4,"dobry",IF(J14=3,"dostateczny",IF(J14=2,"dopuszczający",IF(J14=1,"niedostateczny",IF(J14="n","nieklasyfikowany",IF(J14="z","zwolniony",""))))))))</f>
        <v>dostateczny</v>
      </c>
      <c r="Z57" s="160" t="str">
        <f>IF(J15=6,"celujący",IF(J15=5,"bardzo dobry",IF(J15=4,"dobry",IF(J15=3,"dostateczny",IF(J15=2,"dopuszczający",IF(J15=1,"niedostateczny",IF(J15="n","nieklasyfikowany",IF(J15="z","zwolniony",""))))))))</f>
        <v>dostateczny</v>
      </c>
      <c r="AA57" s="160" t="str">
        <f>IF(J16=6,"celujący",IF(J16=5,"bardzo dobry",IF(J16=4,"dobry",IF(J16=3,"dostateczny",IF(J16=2,"dopuszczający",IF(J16=1,"niedostateczny",IF(J16="n","nieklasyfikowany",IF(J16="z","zwolniony",""))))))))</f>
        <v>dobry</v>
      </c>
      <c r="AB57" s="160" t="str">
        <f>IF(J18=6,"celujący",IF(J18=5,"bardzo dobry",IF(J18=4,"dobry",IF(J18=3,"dostateczny",IF(J18=2,"dopuszczający",IF(J18=1,"niedostateczny",IF(J18="n","nieklasyfikowany",IF(J18="z","zwolniony",""))))))))</f>
        <v>dopuszczający</v>
      </c>
      <c r="AC57" s="160" t="str">
        <f>IF(J19=6,"celujący",IF(J19=5,"bardzo dobry",IF(J19=4,"dobry",IF(J19=3,"dostateczny",IF(J19=2,"dopuszczający",IF(J19=1,"niedostateczny",IF(J19="n","nieklasyfikowany",IF(J19="z","zwolniony",""))))))))</f>
        <v>dobry</v>
      </c>
      <c r="AD57" s="160" t="str">
        <f>IF(J20=6,"celujący",IF(J20=5,"bardzo dobry",IF(J20=4,"dobry",IF(J20=3,"dostateczny",IF(J20=2,"dopuszczający",IF(J20=1,"niedostateczny",IF(J20="n","nieklasyfikowany",IF(J20="z","zwolniony",""))))))))</f>
        <v>bardzo dobry</v>
      </c>
      <c r="AE57" s="160" t="str">
        <f>IF(J21=6,"celujący",IF(J21=5,"bardzo dobry",IF(J21=4,"dobry",IF(J21=3,"dostateczny",IF(J21=2,"dopuszczający",IF(J21=1,"niedostateczny",IF(J21="n","nieklasyfikowany",IF(J21="z","zwolniony",""))))))))</f>
        <v>dostateczny</v>
      </c>
      <c r="AF57" s="160" t="str">
        <f>IF(J22=6,"celujący",IF(J22=5,"bardzo dobry",IF(J22=4,"dobry",IF(J22=3,"dostateczny",IF(J22=2,"dopuszczający",IF(J22=1,"niedostateczny",IF(J22="n","nieklasyfikowany",IF(J22="z","zwolniony",""))))))))</f>
        <v>dostateczny</v>
      </c>
      <c r="AG57" s="160" t="str">
        <f>IF(J23=6,"celujący",IF(J23=5,"bardzo dobry",IF(J23=4,"dobry",IF(J23=3,"dostateczny",IF(J23=2,"dopuszczający",IF(J23=1,"niedostateczny",IF(J23="n","nieklasyfikowany",IF(J23="z","zwolniony",""))))))))</f>
        <v>dostateczny</v>
      </c>
      <c r="AH57" s="160" t="str">
        <f>IF(J24=6,"celujący",IF(J24=5,"bardzo dobry",IF(J24=4,"dobry",IF(J24=3,"dostateczny",IF(J24=2,"dopuszczający",IF(J24=1,"niedostateczny",IF(J24="n","nieklasyfikowany",IF(J24="z","zwolniony",""))))))))</f>
        <v>dobry</v>
      </c>
      <c r="AI57" s="160" t="str">
        <f>IF(J25=6,"celujący",IF(J25=5,"bardzo dobry",IF(J25=4,"dobry",IF(J25=3,"dostateczny",IF(J25=2,"dopuszczający",IF(J25=1,"niedostateczny",IF(J25="n","nieklasyfikowany",IF(J25="z","zwolniony",""))))))))</f>
        <v>dostateczny</v>
      </c>
      <c r="AJ57" s="160" t="str">
        <f>IF(J26=6,"celujący",IF(J26=5,"bardzo dobry",IF(J26=4,"dobry",IF(J26=3,"dostateczny",IF(J26=2,"dopuszczający",IF(J26=1,"niedostateczny",IF(J26="n","nieklasyfikowany",IF(J26="z","zwolniony",""))))))))</f>
        <v>dobry</v>
      </c>
      <c r="AK57" s="160" t="str">
        <f>IF(J27=6,"celujący",IF(J27=5,"bardzo dobry",IF(J27=4,"dobry",IF(J27=3,"dostateczny",IF(J27=2,"dopuszczający",IF(J27=1,"niedostateczny",IF(J27="n","nieklasyfikowany",IF(J27="z","zwolniony",""))))))))</f>
        <v>dostateczny</v>
      </c>
      <c r="AL57" s="160" t="str">
        <f>IF(J28=6,"celujący",IF(J28=5,"bardzo dobry",IF(J28=4,"dobry",IF(J28=3,"dostateczny",IF(J28=2,"dopuszczający",IF(J28=1,"niedostateczny",IF(J28="n","nieklasyfikowany",IF(J28="z","zwolniony",""))))))))</f>
        <v>dobry</v>
      </c>
      <c r="AM57" s="160" t="str">
        <f>IF(J29=6,"celujący",IF(J29=5,"bardzo dobry",IF(J29=4,"dobry",IF(J29=3,"dostateczny",IF(J29=2,"dopuszczający",IF(J29=1,"niedostateczny",IF(J29="n","nieklasyfikowany",IF(J29="z","zwolniony",""))))))))</f>
        <v>bardzo dobry</v>
      </c>
      <c r="AN57" s="160" t="str">
        <f>IF(J30=6,"celujący",IF(J30=5,"bardzo dobry",IF(J30=4,"dobry",IF(J30=3,"dostateczny",IF(J30=2,"dopuszczający",IF(J30=1,"niedostateczny",IF(J30="n","nieklasyfikowany",IF(J30="z","zwolniony",""))))))))</f>
        <v>dostateczny</v>
      </c>
      <c r="AO57" s="160" t="str">
        <f>IF(J31=6,"celujący",IF(J31=5,"bardzo dobry",IF(J31=4,"dobry",IF(J31=3,"dostateczny",IF(J31=2,"dopuszczający",IF(J31=1,"niedostateczny",IF(J31="n","nieklasyfikowany",IF(J31="z","zwolniony",""))))))))</f>
        <v>dopuszczający</v>
      </c>
      <c r="AP57" s="160" t="str">
        <f>IF(J33=6,"celujący",IF(J33=5,"bardzo dobry",IF(J33=4,"dobry",IF(J33=3,"dostateczny",IF(J33=2,"dopuszczający",IF(J33=1,"niedostateczny",IF(J33="n","nieklasyfikowany",IF(J33="z","zwolniony",""))))))))</f>
        <v>dobry</v>
      </c>
      <c r="AQ57" s="160" t="str">
        <f>IF(J34=6,"celujący",IF(J34=5,"bardzo dobry",IF(J34=4,"dobry",IF(J34=3,"dostateczny",IF(J34=2,"dopuszczający",IF(J34=1,"niedostateczny",IF(J34="n","nieklasyfikowany",IF(J34="z","zwolniony",""))))))))</f>
        <v>dostateczny</v>
      </c>
      <c r="AR57" s="160" t="str">
        <f>IF(J35=6,"celujący",IF(J35=5,"bardzo dobry",IF(J35=4,"dobry",IF(J35=3,"dostateczny",IF(J35=2,"dopuszczający",IF(J35=1,"niedostateczny",IF(J35="n","nieklasyfikowany",IF(J35="z","zwolniony",""))))))))</f>
        <v>dostateczny</v>
      </c>
      <c r="AS57" s="160" t="str">
        <f>IF(J36=6,"celujący",IF(J36=5,"bardzo dobry",IF(J36=4,"dobry",IF(J36=3,"dostateczny",IF(J36=2,"dopuszczający",IF(J36=1,"niedostateczny",IF(J36="n","nieklasyfikowany",IF(J36="z","zwolniony",""))))))))</f>
        <v>dobry</v>
      </c>
      <c r="AT57" s="160" t="str">
        <f>IF(J37=6,"celujący",IF(J37=5,"bardzo dobry",IF(J37=4,"dobry",IF(J37=3,"dostateczny",IF(J37=2,"dopuszczający",IF(J37=1,"niedostateczny",IF(J37="n","nieklasyfikowany",IF(J37="z","zwolniony",""))))))))</f>
        <v/>
      </c>
      <c r="AU57" s="160" t="str">
        <f>IF(J38=6,"celujący",IF(J38=5,"bardzo dobry",IF(J38=4,"dobry",IF(J38=3,"dostateczny",IF(J38=2,"dopuszczający",IF(J38=1,"niedostateczny",IF(J38="n","nieklasyfikowany",IF(J38="z","zwolniony",""))))))))</f>
        <v/>
      </c>
      <c r="AV57" s="160" t="str">
        <f>IF(J39=6,"celujący",IF(J39=5,"bardzo dobry",IF(J39=4,"dobry",IF(J39=3,"dostateczny",IF(J39=2,"dopuszczający",IF(J39=1,"niedostateczny",IF(J39="n","nieklasyfikowany",IF(J39="z","zwolniony",""))))))))</f>
        <v/>
      </c>
      <c r="AW57" s="160" t="str">
        <f>IF(J40=6,"celujący",IF(J40=5,"bardzo dobry",IF(J40=4,"dobry",IF(J40=3,"dostateczny",IF(J40=2,"dopuszczający",IF(J40=1,"niedostateczny",IF(J40="n","nieklasyfikowany",IF(J40="z","zwolniony",""))))))))</f>
        <v/>
      </c>
      <c r="AX57" s="160" t="str">
        <f>IF(J41=6,"celujący",IF(J41=5,"bardzo dobry",IF(J41=4,"dobry",IF(J41=3,"dostateczny",IF(J41=2,"dopuszczający",IF(J41=1,"niedostateczny",IF(J41="n","nieklasyfikowany",IF(J41="z","zwolniony",""))))))))</f>
        <v/>
      </c>
      <c r="AY57" s="160" t="str">
        <f>IF(J42=6,"celujący",IF(J42=5,"bardzo dobry",IF(J42=4,"dobry",IF(J42=3,"dostateczny",IF(J42=2,"dopuszczający",IF(J42=1,"niedostateczny",IF(J42="n","nieklasyfikowany",IF(J42="z","zwolniony",""))))))))</f>
        <v/>
      </c>
      <c r="AZ57" s="160" t="str">
        <f>IF(J43=6,"celujący",IF(J43=5,"bardzo dobry",IF(J43=4,"dobry",IF(J43=3,"dostateczny",IF(J43=2,"dopuszczający",IF(J43=1,"niedostateczny",IF(J43="n","nieklasyfikowany",IF(J43="z","zwolniony",""))))))))</f>
        <v/>
      </c>
      <c r="BA57" s="160" t="str">
        <f>IF(J44=6,"celujący",IF(J44=5,"bardzo dobry",IF(J44=4,"dobry",IF(J44=3,"dostateczny",IF(J44=2,"dopuszczający",IF(J44=1,"niedostateczny",IF(J44="n","nieklasyfikowany",IF(J44="z","zwolniony",""))))))))</f>
        <v/>
      </c>
      <c r="BB57" s="160" t="str">
        <f>IF(J45=6,"celujący",IF(J45=5,"bardzo dobry",IF(J45=4,"dobry",IF(J45=3,"dostateczny",IF(J45=2,"dopuszczający",IF(J45=1,"niedostateczny",IF(J45="n","nieklasyfikowany",IF(J45="z","zwolniony",""))))))))</f>
        <v/>
      </c>
      <c r="BC57" s="160" t="str">
        <f>IF(J46=6,"celujący",IF(J46=5,"bardzo dobry",IF(J46=4,"dobry",IF(J46=3,"dostateczny",IF(J46=2,"dopuszczający",IF(J46=1,"niedostateczny",IF(J46="n","nieklasyfikowany",IF(J46="z","zwolniony",""))))))))</f>
        <v/>
      </c>
      <c r="BD57" s="160" t="str">
        <f>IF(J47=6,"celujący",IF(J47=5,"bardzo dobry",IF(J47=4,"dobry",IF(J47=3,"dostateczny",IF(J47=2,"dopuszczający",IF(J47=1,"niedostateczny",IF(J47="n","nieklasyfikowany",IF(J47="z","zwolniony",""))))))))</f>
        <v/>
      </c>
      <c r="BE57" s="160" t="str">
        <f>IF(J48=6,"celujący",IF(J48=5,"bardzo dobry",IF(J48=4,"dobry",IF(J48=3,"dostateczny",IF(J48=2,"dopuszczający",IF(J48=1,"niedostateczny",IF(J48="n","nieklasyfikowany",IF(J48="z","zwolniony",""))))))))</f>
        <v/>
      </c>
      <c r="BF57" s="160" t="str">
        <f>IF(J49=6,"celujący",IF(J49=5,"bardzo dobry",IF(J49=4,"dobry",IF(J49=3,"dostateczny",IF(J49=2,"dopuszczający",IF(J49=1,"niedostateczny",IF(J49="n","nieklasyfikowany",IF(J49="z","zwolniony",""))))))))</f>
        <v/>
      </c>
      <c r="BG57" s="160" t="str">
        <f>IF(J50=6,"celujący",IF(J50=5,"bardzo dobry",IF(J50=4,"dobry",IF(J50=3,"dostateczny",IF(J50=2,"dopuszczający",IF(J50=1,"niedostateczny",IF(J50="n","nieklasyfikowany",IF(J50="z","zwolniony",""))))))))</f>
        <v/>
      </c>
      <c r="BH57" s="160" t="str">
        <f>IF(J51=6,"celujący",IF(J51=5,"bardzo dobry",IF(J51=4,"dobry",IF(J51=3,"dostateczny",IF(J51=2,"dopuszczający",IF(J51=1,"niedostateczny",IF(J51="n","nieklasyfikowany",IF(J51="z","zwolniony",""))))))))</f>
        <v/>
      </c>
    </row>
    <row r="58" spans="1:254" ht="12.75" hidden="1" customHeight="1" x14ac:dyDescent="0.2">
      <c r="X58" s="199" t="str">
        <f>$K$12</f>
        <v>Język angielski</v>
      </c>
      <c r="Y58" s="160" t="str">
        <f>IF(K14=6,"celujący",IF(K14=5,"bardzo dobry",IF(K14=4,"dobry",IF(K14=3,"dostateczny",IF(K14=2,"dopuszczający",IF(K14=1,"niedostateczny",IF(K14="n","nieklasyfikowany",IF(K14="z","zwolniony",""))))))))</f>
        <v>dobry</v>
      </c>
      <c r="Z58" s="160" t="str">
        <f>IF(K15=6,"celujący",IF(K15=5,"bardzo dobry",IF(K15=4,"dobry",IF(K15=3,"dostateczny",IF(K15=2,"dopuszczający",IF(K15=1,"niedostateczny",IF(K15="n","nieklasyfikowany",IF(K15="z","zwolniony",""))))))))</f>
        <v>bardzo dobry</v>
      </c>
      <c r="AA58" s="160" t="str">
        <f>IF(K16=6,"celujący",IF(K16=5,"bardzo dobry",IF(K16=4,"dobry",IF(K16=3,"dostateczny",IF(K16=2,"dopuszczający",IF(K16=1,"niedostateczny",IF(K16="n","nieklasyfikowany",IF(K16="z","zwolniony",""))))))))</f>
        <v>dobry</v>
      </c>
      <c r="AB58" s="160" t="str">
        <f>IF(K18=6,"celujący",IF(K18=5,"bardzo dobry",IF(K18=4,"dobry",IF(K18=3,"dostateczny",IF(K18=2,"dopuszczający",IF(K18=1,"niedostateczny",IF(K18="n","nieklasyfikowany",IF(K18="z","zwolniony",""))))))))</f>
        <v>dostateczny</v>
      </c>
      <c r="AC58" s="160" t="str">
        <f>IF(K19=6,"celujący",IF(K19=5,"bardzo dobry",IF(K19=4,"dobry",IF(K19=3,"dostateczny",IF(K19=2,"dopuszczający",IF(K19=1,"niedostateczny",IF(K19="n","nieklasyfikowany",IF(K19="z","zwolniony",""))))))))</f>
        <v>bardzo dobry</v>
      </c>
      <c r="AD58" s="160" t="str">
        <f>IF(K20=6,"celujący",IF(K20=5,"bardzo dobry",IF(K20=4,"dobry",IF(K20=3,"dostateczny",IF(K20=2,"dopuszczający",IF(K20=1,"niedostateczny",IF(K20="n","nieklasyfikowany",IF(K20="z","zwolniony",""))))))))</f>
        <v>bardzo dobry</v>
      </c>
      <c r="AE58" s="160" t="str">
        <f>IF(K21=6,"celujący",IF(K21=5,"bardzo dobry",IF(K21=4,"dobry",IF(K21=3,"dostateczny",IF(K21=2,"dopuszczający",IF(K21=1,"niedostateczny",IF(K21="n","nieklasyfikowany",IF(K21="z","zwolniony",""))))))))</f>
        <v>dobry</v>
      </c>
      <c r="AF58" s="160" t="str">
        <f>IF(K22=6,"celujący",IF(K22=5,"bardzo dobry",IF(K22=4,"dobry",IF(K22=3,"dostateczny",IF(K22=2,"dopuszczający",IF(K22=1,"niedostateczny",IF(K22="n","nieklasyfikowany",IF(K22="z","zwolniony",""))))))))</f>
        <v>dobry</v>
      </c>
      <c r="AG58" s="160" t="str">
        <f>IF(K23=6,"celujący",IF(K23=5,"bardzo dobry",IF(K23=4,"dobry",IF(K23=3,"dostateczny",IF(K23=2,"dopuszczający",IF(K23=1,"niedostateczny",IF(K23="n","nieklasyfikowany",IF(K23="z","zwolniony",""))))))))</f>
        <v>dobry</v>
      </c>
      <c r="AH58" s="160" t="str">
        <f>IF(K24=6,"celujący",IF(K24=5,"bardzo dobry",IF(K24=4,"dobry",IF(K24=3,"dostateczny",IF(K24=2,"dopuszczający",IF(K24=1,"niedostateczny",IF(K24="n","nieklasyfikowany",IF(K24="z","zwolniony",""))))))))</f>
        <v>bardzo dobry</v>
      </c>
      <c r="AI58" s="160" t="str">
        <f>IF(K25=6,"celujący",IF(K25=5,"bardzo dobry",IF(K25=4,"dobry",IF(K25=3,"dostateczny",IF(K25=2,"dopuszczający",IF(K25=1,"niedostateczny",IF(K25="n","nieklasyfikowany",IF(K25="z","zwolniony",""))))))))</f>
        <v>dobry</v>
      </c>
      <c r="AJ58" s="160" t="str">
        <f>IF(K26=6,"celujący",IF(K26=5,"bardzo dobry",IF(K26=4,"dobry",IF(K26=3,"dostateczny",IF(K26=2,"dopuszczający",IF(K26=1,"niedostateczny",IF(K26="n","nieklasyfikowany",IF(K26="z","zwolniony",""))))))))</f>
        <v>bardzo dobry</v>
      </c>
      <c r="AK58" s="160" t="str">
        <f>IF(K27=6,"celujący",IF(K27=5,"bardzo dobry",IF(K27=4,"dobry",IF(K27=3,"dostateczny",IF(K27=2,"dopuszczający",IF(K27=1,"niedostateczny",IF(K27="n","nieklasyfikowany",IF(K27="z","zwolniony",""))))))))</f>
        <v>dobry</v>
      </c>
      <c r="AL58" s="160" t="str">
        <f>IF(K28=6,"celujący",IF(K28=5,"bardzo dobry",IF(K28=4,"dobry",IF(K28=3,"dostateczny",IF(K28=2,"dopuszczający",IF(K28=1,"niedostateczny",IF(K28="n","nieklasyfikowany",IF(K28="z","zwolniony",""))))))))</f>
        <v>bardzo dobry</v>
      </c>
      <c r="AM58" s="160" t="str">
        <f>IF(K29=6,"celujący",IF(K29=5,"bardzo dobry",IF(K29=4,"dobry",IF(K29=3,"dostateczny",IF(K29=2,"dopuszczający",IF(K29=1,"niedostateczny",IF(K29="n","nieklasyfikowany",IF(K29="z","zwolniony",""))))))))</f>
        <v>bardzo dobry</v>
      </c>
      <c r="AN58" s="160" t="str">
        <f>IF(K30=6,"celujący",IF(K30=5,"bardzo dobry",IF(K30=4,"dobry",IF(K30=3,"dostateczny",IF(K30=2,"dopuszczający",IF(K30=1,"niedostateczny",IF(K30="n","nieklasyfikowany",IF(K30="z","zwolniony",""))))))))</f>
        <v>bardzo dobry</v>
      </c>
      <c r="AO58" s="160" t="str">
        <f>IF(K31=6,"celujący",IF(K31=5,"bardzo dobry",IF(K31=4,"dobry",IF(K31=3,"dostateczny",IF(K31=2,"dopuszczający",IF(K31=1,"niedostateczny",IF(K31="n","nieklasyfikowany",IF(K31="z","zwolniony",""))))))))</f>
        <v>dostateczny</v>
      </c>
      <c r="AP58" s="160" t="str">
        <f>IF(K33=6,"celujący",IF(K33=5,"bardzo dobry",IF(K33=4,"dobry",IF(K33=3,"dostateczny",IF(K33=2,"dopuszczający",IF(K33=1,"niedostateczny",IF(K33="n","nieklasyfikowany",IF(K33="z","zwolniony",""))))))))</f>
        <v>bardzo dobry</v>
      </c>
      <c r="AQ58" s="160" t="str">
        <f>IF(K34=6,"celujący",IF(K34=5,"bardzo dobry",IF(K34=4,"dobry",IF(K34=3,"dostateczny",IF(K34=2,"dopuszczający",IF(K34=1,"niedostateczny",IF(K34="n","nieklasyfikowany",IF(K34="z","zwolniony",""))))))))</f>
        <v>dobry</v>
      </c>
      <c r="AR58" s="160" t="str">
        <f>IF(K35=6,"celujący",IF(K35=5,"bardzo dobry",IF(K35=4,"dobry",IF(K35=3,"dostateczny",IF(K35=2,"dopuszczający",IF(K35=1,"niedostateczny",IF(K35="n","nieklasyfikowany",IF(K35="z","zwolniony",""))))))))</f>
        <v>dobry</v>
      </c>
      <c r="AS58" s="160" t="str">
        <f>IF(K36=6,"celujący",IF(K36=5,"bardzo dobry",IF(K36=4,"dobry",IF(K36=3,"dostateczny",IF(K36=2,"dopuszczający",IF(K36=1,"niedostateczny",IF(K36="n","nieklasyfikowany",IF(K36="z","zwolniony",""))))))))</f>
        <v>bardzo dobry</v>
      </c>
      <c r="AT58" s="160" t="str">
        <f>IF(K37=6,"celujący",IF(K37=5,"bardzo dobry",IF(K37=4,"dobry",IF(K37=3,"dostateczny",IF(K37=2,"dopuszczający",IF(K37=1,"niedostateczny",IF(K37="n","nieklasyfikowany",IF(K37="z","zwolniony",""))))))))</f>
        <v/>
      </c>
      <c r="AU58" s="160" t="str">
        <f>IF(K38=6,"celujący",IF(K38=5,"bardzo dobry",IF(K38=4,"dobry",IF(K38=3,"dostateczny",IF(K38=2,"dopuszczający",IF(K38=1,"niedostateczny",IF(K38="n","nieklasyfikowany",IF(K38="z","zwolniony",""))))))))</f>
        <v/>
      </c>
      <c r="AV58" s="160" t="str">
        <f>IF(K39=6,"celujący",IF(K39=5,"bardzo dobry",IF(K39=4,"dobry",IF(K39=3,"dostateczny",IF(K39=2,"dopuszczający",IF(K39=1,"niedostateczny",IF(K39="n","nieklasyfikowany",IF(K39="z","zwolniony",""))))))))</f>
        <v/>
      </c>
      <c r="AW58" s="160" t="str">
        <f>IF(K40=6,"celujący",IF(K40=5,"bardzo dobry",IF(K40=4,"dobry",IF(K40=3,"dostateczny",IF(K40=2,"dopuszczający",IF(K40=1,"niedostateczny",IF(K40="n","nieklasyfikowany",IF(K40="z","zwolniony",""))))))))</f>
        <v/>
      </c>
      <c r="AX58" s="160" t="str">
        <f>IF(K41=6,"celujący",IF(K41=5,"bardzo dobry",IF(K41=4,"dobry",IF(K41=3,"dostateczny",IF(K41=2,"dopuszczający",IF(K41=1,"niedostateczny",IF(K41="n","nieklasyfikowany",IF(K41="z","zwolniony",""))))))))</f>
        <v/>
      </c>
      <c r="AY58" s="160" t="str">
        <f>IF(K42=6,"celujący",IF(K42=5,"bardzo dobry",IF(K42=4,"dobry",IF(K42=3,"dostateczny",IF(K42=2,"dopuszczający",IF(K42=1,"niedostateczny",IF(K42="n","nieklasyfikowany",IF(K42="z","zwolniony",""))))))))</f>
        <v/>
      </c>
      <c r="AZ58" s="160" t="str">
        <f>IF(K43=6,"celujący",IF(K43=5,"bardzo dobry",IF(K43=4,"dobry",IF(K43=3,"dostateczny",IF(K43=2,"dopuszczający",IF(K43=1,"niedostateczny",IF(K43="n","nieklasyfikowany",IF(K43="z","zwolniony",""))))))))</f>
        <v/>
      </c>
      <c r="BA58" s="160" t="str">
        <f>IF(K44=6,"celujący",IF(K44=5,"bardzo dobry",IF(K44=4,"dobry",IF(K44=3,"dostateczny",IF(K44=2,"dopuszczający",IF(K44=1,"niedostateczny",IF(K44="n","nieklasyfikowany",IF(K44="z","zwolniony",""))))))))</f>
        <v/>
      </c>
      <c r="BB58" s="160" t="str">
        <f>IF(K45=6,"celujący",IF(K45=5,"bardzo dobry",IF(K45=4,"dobry",IF(K45=3,"dostateczny",IF(K45=2,"dopuszczający",IF(K45=1,"niedostateczny",IF(K45="n","nieklasyfikowany",IF(K45="z","zwolniony",""))))))))</f>
        <v/>
      </c>
      <c r="BC58" s="160" t="str">
        <f>IF(K46=6,"celujący",IF(K46=5,"bardzo dobry",IF(K46=4,"dobry",IF(K46=3,"dostateczny",IF(K46=2,"dopuszczający",IF(K46=1,"niedostateczny",IF(K46="n","nieklasyfikowany",IF(K46="z","zwolniony",""))))))))</f>
        <v/>
      </c>
      <c r="BD58" s="160" t="str">
        <f>IF(K47=6,"celujący",IF(K47=5,"bardzo dobry",IF(K47=4,"dobry",IF(K47=3,"dostateczny",IF(K47=2,"dopuszczający",IF(K47=1,"niedostateczny",IF(K47="n","nieklasyfikowany",IF(K47="z","zwolniony",""))))))))</f>
        <v/>
      </c>
      <c r="BE58" s="160" t="str">
        <f>IF(K48=6,"celujący",IF(K48=5,"bardzo dobry",IF(K48=4,"dobry",IF(K48=3,"dostateczny",IF(K48=2,"dopuszczający",IF(K48=1,"niedostateczny",IF(K48="n","nieklasyfikowany",IF(K48="z","zwolniony",""))))))))</f>
        <v/>
      </c>
      <c r="BF58" s="160" t="str">
        <f>IF(K49=6,"celujący",IF(K49=5,"bardzo dobry",IF(K49=4,"dobry",IF(K49=3,"dostateczny",IF(K49=2,"dopuszczający",IF(K49=1,"niedostateczny",IF(K49="n","nieklasyfikowany",IF(K49="z","zwolniony",""))))))))</f>
        <v/>
      </c>
      <c r="BG58" s="160" t="str">
        <f>IF(K50=6,"celujący",IF(K50=5,"bardzo dobry",IF(K50=4,"dobry",IF(K50=3,"dostateczny",IF(K50=2,"dopuszczający",IF(K50=1,"niedostateczny",IF(K50="n","nieklasyfikowany",IF(K50="z","zwolniony",""))))))))</f>
        <v/>
      </c>
      <c r="BH58" s="160" t="str">
        <f>IF(K51=6,"celujący",IF(K51=5,"bardzo dobry",IF(K51=4,"dobry",IF(K51=3,"dostateczny",IF(K51=2,"dopuszczający",IF(K51=1,"niedostateczny",IF(K51="n","nieklasyfikowany",IF(K51="z","zwolniony",""))))))))</f>
        <v/>
      </c>
    </row>
    <row r="59" spans="1:254" ht="12.75" hidden="1" customHeight="1" x14ac:dyDescent="0.2">
      <c r="X59" s="199" t="str">
        <f>$L$12</f>
        <v>Język niemiecki</v>
      </c>
      <c r="Y59" s="160" t="str">
        <f>IF(L14=6,"celujący",IF(L14=5,"bardzo dobry",IF(L14=4,"dobry",IF(L14=3,"dostateczny",IF(L14=2,"dopuszczający",IF(L14=1,"niedostateczny",IF(L14="n","nieklasyfikowany",IF(L14="z","zwolniony",""))))))))</f>
        <v>dobry</v>
      </c>
      <c r="Z59" s="160" t="str">
        <f>IF(L15=6,"celujący",IF(L15=5,"bardzo dobry",IF(L15=4,"dobry",IF(L15=3,"dostateczny",IF(L15=2,"dopuszczający",IF(L15=1,"niedostateczny",IF(L15="n","nieklasyfikowany",IF(L15="z","zwolniony",""))))))))</f>
        <v>bardzo dobry</v>
      </c>
      <c r="AA59" s="160" t="str">
        <f>IF(L16=6,"celujący",IF(L16=5,"bardzo dobry",IF(L16=4,"dobry",IF(L16=3,"dostateczny",IF(L16=2,"dopuszczający",IF(L16=1,"niedostateczny",IF(L16="n","nieklasyfikowany",IF(L16="z","zwolniony",""))))))))</f>
        <v>dobry</v>
      </c>
      <c r="AB59" s="160" t="str">
        <f>IF(L18=6,"celujący",IF(L18=5,"bardzo dobry",IF(L18=4,"dobry",IF(L18=3,"dostateczny",IF(L18=2,"dopuszczający",IF(L18=1,"niedostateczny",IF(L18="n","nieklasyfikowany",IF(L18="z","zwolniony",""))))))))</f>
        <v>dopuszczający</v>
      </c>
      <c r="AC59" s="160" t="str">
        <f>IF(L19=6,"celujący",IF(L19=5,"bardzo dobry",IF(L19=4,"dobry",IF(L19=3,"dostateczny",IF(L19=2,"dopuszczający",IF(L19=1,"niedostateczny",IF(L19="n","nieklasyfikowany",IF(L19="z","zwolniony",""))))))))</f>
        <v>bardzo dobry</v>
      </c>
      <c r="AD59" s="160" t="str">
        <f>IF(L20=6,"celujący",IF(L20=5,"bardzo dobry",IF(L20=4,"dobry",IF(L20=3,"dostateczny",IF(L20=2,"dopuszczający",IF(L20=1,"niedostateczny",IF(L20="n","nieklasyfikowany",IF(L20="z","zwolniony",""))))))))</f>
        <v>bardzo dobry</v>
      </c>
      <c r="AE59" s="160" t="str">
        <f>IF(L21=6,"celujący",IF(L21=5,"bardzo dobry",IF(L21=4,"dobry",IF(L21=3,"dostateczny",IF(L21=2,"dopuszczający",IF(L21=1,"niedostateczny",IF(L21="n","nieklasyfikowany",IF(L21="z","zwolniony",""))))))))</f>
        <v>dobry</v>
      </c>
      <c r="AF59" s="160" t="str">
        <f>IF(L22=6,"celujący",IF(L22=5,"bardzo dobry",IF(L22=4,"dobry",IF(L22=3,"dostateczny",IF(L22=2,"dopuszczający",IF(L22=1,"niedostateczny",IF(L22="n","nieklasyfikowany",IF(L22="z","zwolniony",""))))))))</f>
        <v>dobry</v>
      </c>
      <c r="AG59" s="160" t="str">
        <f>IF(L23=6,"celujący",IF(L23=5,"bardzo dobry",IF(L23=4,"dobry",IF(L23=3,"dostateczny",IF(L23=2,"dopuszczający",IF(L23=1,"niedostateczny",IF(L23="n","nieklasyfikowany",IF(L23="z","zwolniony",""))))))))</f>
        <v>dobry</v>
      </c>
      <c r="AH59" s="160" t="str">
        <f>IF(L24=6,"celujący",IF(L24=5,"bardzo dobry",IF(L24=4,"dobry",IF(L24=3,"dostateczny",IF(L24=2,"dopuszczający",IF(L24=1,"niedostateczny",IF(L24="n","nieklasyfikowany",IF(L24="z","zwolniony",""))))))))</f>
        <v>dobry</v>
      </c>
      <c r="AI59" s="160" t="str">
        <f>IF(L25=6,"celujący",IF(L25=5,"bardzo dobry",IF(L25=4,"dobry",IF(L25=3,"dostateczny",IF(L25=2,"dopuszczający",IF(L25=1,"niedostateczny",IF(L25="n","nieklasyfikowany",IF(L25="z","zwolniony",""))))))))</f>
        <v>dobry</v>
      </c>
      <c r="AJ59" s="160" t="str">
        <f>IF(L26=6,"celujący",IF(L26=5,"bardzo dobry",IF(L26=4,"dobry",IF(L26=3,"dostateczny",IF(L26=2,"dopuszczający",IF(L26=1,"niedostateczny",IF(L26="n","nieklasyfikowany",IF(L26="z","zwolniony",""))))))))</f>
        <v>bardzo dobry</v>
      </c>
      <c r="AK59" s="160" t="str">
        <f>IF(L27=6,"celujący",IF(L27=5,"bardzo dobry",IF(L27=4,"dobry",IF(L27=3,"dostateczny",IF(L27=2,"dopuszczający",IF(L27=1,"niedostateczny",IF(L27="n","nieklasyfikowany",IF(L27="z","zwolniony",""))))))))</f>
        <v>dostateczny</v>
      </c>
      <c r="AL59" s="160" t="str">
        <f>IF(L28=6,"celujący",IF(L28=5,"bardzo dobry",IF(L28=4,"dobry",IF(L28=3,"dostateczny",IF(L28=2,"dopuszczający",IF(L28=1,"niedostateczny",IF(L28="n","nieklasyfikowany",IF(L28="z","zwolniony",""))))))))</f>
        <v>bardzo dobry</v>
      </c>
      <c r="AM59" s="160" t="str">
        <f>IF(L29=6,"celujący",IF(L29=5,"bardzo dobry",IF(L29=4,"dobry",IF(L29=3,"dostateczny",IF(L29=2,"dopuszczający",IF(L29=1,"niedostateczny",IF(L29="n","nieklasyfikowany",IF(L29="z","zwolniony",""))))))))</f>
        <v>bardzo dobry</v>
      </c>
      <c r="AN59" s="160" t="str">
        <f>IF(L30=6,"celujący",IF(L30=5,"bardzo dobry",IF(L30=4,"dobry",IF(L30=3,"dostateczny",IF(L30=2,"dopuszczający",IF(L30=1,"niedostateczny",IF(L30="n","nieklasyfikowany",IF(L30="z","zwolniony",""))))))))</f>
        <v>bardzo dobry</v>
      </c>
      <c r="AO59" s="160" t="str">
        <f>IF(L31=6,"celujący",IF(L31=5,"bardzo dobry",IF(L31=4,"dobry",IF(L31=3,"dostateczny",IF(L31=2,"dopuszczający",IF(L31=1,"niedostateczny",IF(L31="n","nieklasyfikowany",IF(L31="z","zwolniony",""))))))))</f>
        <v>dopuszczający</v>
      </c>
      <c r="AP59" s="160" t="str">
        <f>IF(L33=6,"celujący",IF(L33=5,"bardzo dobry",IF(L33=4,"dobry",IF(L33=3,"dostateczny",IF(L33=2,"dopuszczający",IF(L33=1,"niedostateczny",IF(L33="n","nieklasyfikowany",IF(L33="z","zwolniony",""))))))))</f>
        <v>dobry</v>
      </c>
      <c r="AQ59" s="160" t="str">
        <f>IF(L34=6,"celujący",IF(L34=5,"bardzo dobry",IF(L34=4,"dobry",IF(L34=3,"dostateczny",IF(L34=2,"dopuszczający",IF(L34=1,"niedostateczny",IF(L34="n","nieklasyfikowany",IF(L34="z","zwolniony",""))))))))</f>
        <v>dostateczny</v>
      </c>
      <c r="AR59" s="160" t="str">
        <f>IF(L35=6,"celujący",IF(L35=5,"bardzo dobry",IF(L35=4,"dobry",IF(L35=3,"dostateczny",IF(L35=2,"dopuszczający",IF(L35=1,"niedostateczny",IF(L35="n","nieklasyfikowany",IF(L35="z","zwolniony",""))))))))</f>
        <v>dostateczny</v>
      </c>
      <c r="AS59" s="160" t="str">
        <f>IF(L36=6,"celujący",IF(L36=5,"bardzo dobry",IF(L36=4,"dobry",IF(L36=3,"dostateczny",IF(L36=2,"dopuszczający",IF(L36=1,"niedostateczny",IF(L36="n","nieklasyfikowany",IF(L36="z","zwolniony",""))))))))</f>
        <v>bardzo dobry</v>
      </c>
      <c r="AT59" s="160" t="str">
        <f>IF(L37=6,"celujący",IF(L37=5,"bardzo dobry",IF(L37=4,"dobry",IF(L37=3,"dostateczny",IF(L37=2,"dopuszczający",IF(L37=1,"niedostateczny",IF(L37="n","nieklasyfikowany",IF(L37="z","zwolniony",""))))))))</f>
        <v/>
      </c>
      <c r="AU59" s="160" t="str">
        <f>IF(L38=6,"celujący",IF(L38=5,"bardzo dobry",IF(L38=4,"dobry",IF(L38=3,"dostateczny",IF(L38=2,"dopuszczający",IF(L38=1,"niedostateczny",IF(L38="n","nieklasyfikowany",IF(L38="z","zwolniony",""))))))))</f>
        <v/>
      </c>
      <c r="AV59" s="160" t="str">
        <f>IF(L39=6,"celujący",IF(L39=5,"bardzo dobry",IF(L39=4,"dobry",IF(L39=3,"dostateczny",IF(L39=2,"dopuszczający",IF(L39=1,"niedostateczny",IF(L39="n","nieklasyfikowany",IF(L39="z","zwolniony",""))))))))</f>
        <v/>
      </c>
      <c r="AW59" s="160" t="str">
        <f>IF(L40=6,"celujący",IF(L40=5,"bardzo dobry",IF(L40=4,"dobry",IF(L40=3,"dostateczny",IF(L40=2,"dopuszczający",IF(L40=1,"niedostateczny",IF(L40="n","nieklasyfikowany",IF(L40="z","zwolniony",""))))))))</f>
        <v/>
      </c>
      <c r="AX59" s="160" t="str">
        <f>IF(L41=6,"celujący",IF(L41=5,"bardzo dobry",IF(L41=4,"dobry",IF(L41=3,"dostateczny",IF(L41=2,"dopuszczający",IF(L41=1,"niedostateczny",IF(L41="n","nieklasyfikowany",IF(L41="z","zwolniony",""))))))))</f>
        <v/>
      </c>
      <c r="AY59" s="160" t="str">
        <f>IF(L42=6,"celujący",IF(L42=5,"bardzo dobry",IF(L42=4,"dobry",IF(L42=3,"dostateczny",IF(L42=2,"dopuszczający",IF(L42=1,"niedostateczny",IF(L42="n","nieklasyfikowany",IF(L42="z","zwolniony",""))))))))</f>
        <v/>
      </c>
      <c r="AZ59" s="160" t="str">
        <f>IF(L43=6,"celujący",IF(L43=5,"bardzo dobry",IF(L43=4,"dobry",IF(L43=3,"dostateczny",IF(L43=2,"dopuszczający",IF(L43=1,"niedostateczny",IF(L43="n","nieklasyfikowany",IF(L43="z","zwolniony",""))))))))</f>
        <v/>
      </c>
      <c r="BA59" s="160" t="str">
        <f>IF(L44=6,"celujący",IF(L44=5,"bardzo dobry",IF(L44=4,"dobry",IF(L44=3,"dostateczny",IF(L44=2,"dopuszczający",IF(L44=1,"niedostateczny",IF(L44="n","nieklasyfikowany",IF(L44="z","zwolniony",""))))))))</f>
        <v/>
      </c>
      <c r="BB59" s="160" t="str">
        <f>IF(L45=6,"celujący",IF(L45=5,"bardzo dobry",IF(L45=4,"dobry",IF(L45=3,"dostateczny",IF(L45=2,"dopuszczający",IF(L45=1,"niedostateczny",IF(L45="n","nieklasyfikowany",IF(L45="z","zwolniony",""))))))))</f>
        <v/>
      </c>
      <c r="BC59" s="160" t="str">
        <f>IF(L46=6,"celujący",IF(L46=5,"bardzo dobry",IF(L46=4,"dobry",IF(L46=3,"dostateczny",IF(L46=2,"dopuszczający",IF(L46=1,"niedostateczny",IF(L46="n","nieklasyfikowany",IF(L46="z","zwolniony",""))))))))</f>
        <v/>
      </c>
      <c r="BD59" s="160" t="str">
        <f>IF(L47=6,"celujący",IF(L47=5,"bardzo dobry",IF(L47=4,"dobry",IF(L47=3,"dostateczny",IF(L47=2,"dopuszczający",IF(L47=1,"niedostateczny",IF(L47="n","nieklasyfikowany",IF(L47="z","zwolniony",""))))))))</f>
        <v/>
      </c>
      <c r="BE59" s="160" t="str">
        <f>IF(L48=6,"celujący",IF(L48=5,"bardzo dobry",IF(L48=4,"dobry",IF(L48=3,"dostateczny",IF(L48=2,"dopuszczający",IF(L48=1,"niedostateczny",IF(L48="n","nieklasyfikowany",IF(L48="z","zwolniony",""))))))))</f>
        <v/>
      </c>
      <c r="BF59" s="160" t="str">
        <f>IF(L49=6,"celujący",IF(L49=5,"bardzo dobry",IF(L49=4,"dobry",IF(L49=3,"dostateczny",IF(L49=2,"dopuszczający",IF(L49=1,"niedostateczny",IF(L49="n","nieklasyfikowany",IF(L49="z","zwolniony",""))))))))</f>
        <v/>
      </c>
      <c r="BG59" s="160" t="str">
        <f>IF(L50=6,"celujący",IF(L50=5,"bardzo dobry",IF(L50=4,"dobry",IF(L50=3,"dostateczny",IF(L50=2,"dopuszczający",IF(L50=1,"niedostateczny",IF(L50="n","nieklasyfikowany",IF(L50="z","zwolniony",""))))))))</f>
        <v/>
      </c>
      <c r="BH59" s="160" t="str">
        <f>IF(L51=6,"celujący",IF(L51=5,"bardzo dobry",IF(L51=4,"dobry",IF(L51=3,"dostateczny",IF(L51=2,"dopuszczający",IF(L51=1,"niedostateczny",IF(L51="n","nieklasyfikowany",IF(L51="z","zwolniony",""))))))))</f>
        <v/>
      </c>
    </row>
    <row r="60" spans="1:254" ht="12.75" hidden="1" customHeight="1" x14ac:dyDescent="0.2">
      <c r="X60" s="199" t="str">
        <f>$M$12</f>
        <v>Biologia</v>
      </c>
      <c r="Y60" s="160" t="str">
        <f>IF(M14=6,"celujący",IF(M14=5,"bardzo dobry",IF(M14=4,"dobry",IF(M14=3,"dostateczny",IF(M14=2,"dopuszczający",IF(M14=1,"niedostateczny",IF(M14="n","nieklasyfikowany",IF(M14="z","zwolniony",""))))))))</f>
        <v>dobry</v>
      </c>
      <c r="Z60" s="160" t="str">
        <f>IF(M15=6,"celujący",IF(M15=5,"bardzo dobry",IF(M15=4,"dobry",IF(M15=3,"dostateczny",IF(M15=2,"dopuszczający",IF(M15=1,"niedostateczny",IF(M15="n","nieklasyfikowany",IF(M15="z","zwolniony",""))))))))</f>
        <v>dobry</v>
      </c>
      <c r="AA60" s="160" t="str">
        <f>IF(M16=6,"celujący",IF(M16=5,"bardzo dobry",IF(M16=4,"dobry",IF(M16=3,"dostateczny",IF(M16=2,"dopuszczający",IF(M16=1,"niedostateczny",IF(M16="n","nieklasyfikowany",IF(M16="z","zwolniony",""))))))))</f>
        <v>bardzo dobry</v>
      </c>
      <c r="AB60" s="160" t="str">
        <f>IF(M18=6,"celujący",IF(M18=5,"bardzo dobry",IF(M18=4,"dobry",IF(M18=3,"dostateczny",IF(M18=2,"dopuszczający",IF(M18=1,"niedostateczny",IF(M18="n","nieklasyfikowany",IF(M18="z","zwolniony",""))))))))</f>
        <v>dostateczny</v>
      </c>
      <c r="AC60" s="160" t="str">
        <f>IF(M19=6,"celujący",IF(M19=5,"bardzo dobry",IF(M19=4,"dobry",IF(M19=3,"dostateczny",IF(M19=2,"dopuszczający",IF(M19=1,"niedostateczny",IF(M19="n","nieklasyfikowany",IF(M19="z","zwolniony",""))))))))</f>
        <v>bardzo dobry</v>
      </c>
      <c r="AD60" s="160" t="str">
        <f>IF(M20=6,"celujący",IF(M20=5,"bardzo dobry",IF(M20=4,"dobry",IF(M20=3,"dostateczny",IF(M20=2,"dopuszczający",IF(M20=1,"niedostateczny",IF(M20="n","nieklasyfikowany",IF(M20="z","zwolniony",""))))))))</f>
        <v>bardzo dobry</v>
      </c>
      <c r="AE60" s="160" t="str">
        <f>IF(M21=6,"celujący",IF(M21=5,"bardzo dobry",IF(M21=4,"dobry",IF(M21=3,"dostateczny",IF(M21=2,"dopuszczający",IF(M21=1,"niedostateczny",IF(M21="n","nieklasyfikowany",IF(M21="z","zwolniony",""))))))))</f>
        <v>dostateczny</v>
      </c>
      <c r="AF60" s="160" t="str">
        <f>IF(M22=6,"celujący",IF(M22=5,"bardzo dobry",IF(M22=4,"dobry",IF(M22=3,"dostateczny",IF(M22=2,"dopuszczający",IF(M22=1,"niedostateczny",IF(M22="n","nieklasyfikowany",IF(M22="z","zwolniony",""))))))))</f>
        <v>dobry</v>
      </c>
      <c r="AG60" s="160" t="str">
        <f>IF(M23=6,"celujący",IF(M23=5,"bardzo dobry",IF(M23=4,"dobry",IF(M23=3,"dostateczny",IF(M23=2,"dopuszczający",IF(M23=1,"niedostateczny",IF(M23="n","nieklasyfikowany",IF(M23="z","zwolniony",""))))))))</f>
        <v>dobry</v>
      </c>
      <c r="AH60" s="160" t="str">
        <f>IF(M24=6,"celujący",IF(M24=5,"bardzo dobry",IF(M24=4,"dobry",IF(M24=3,"dostateczny",IF(M24=2,"dopuszczający",IF(M24=1,"niedostateczny",IF(M24="n","nieklasyfikowany",IF(M24="z","zwolniony",""))))))))</f>
        <v>bardzo dobry</v>
      </c>
      <c r="AI60" s="160" t="str">
        <f>IF(M25=6,"celujący",IF(M25=5,"bardzo dobry",IF(M25=4,"dobry",IF(M25=3,"dostateczny",IF(M25=2,"dopuszczający",IF(M25=1,"niedostateczny",IF(M25="n","nieklasyfikowany",IF(M25="z","zwolniony",""))))))))</f>
        <v>dobry</v>
      </c>
      <c r="AJ60" s="160" t="str">
        <f>IF(M26=6,"celujący",IF(M26=5,"bardzo dobry",IF(M26=4,"dobry",IF(M26=3,"dostateczny",IF(M26=2,"dopuszczający",IF(M26=1,"niedostateczny",IF(M26="n","nieklasyfikowany",IF(M26="z","zwolniony",""))))))))</f>
        <v>bardzo dobry</v>
      </c>
      <c r="AK60" s="160" t="str">
        <f>IF(M27=6,"celujący",IF(M27=5,"bardzo dobry",IF(M27=4,"dobry",IF(M27=3,"dostateczny",IF(M27=2,"dopuszczający",IF(M27=1,"niedostateczny",IF(M27="n","nieklasyfikowany",IF(M27="z","zwolniony",""))))))))</f>
        <v>dobry</v>
      </c>
      <c r="AL60" s="160" t="str">
        <f>IF(M28=6,"celujący",IF(M28=5,"bardzo dobry",IF(M28=4,"dobry",IF(M28=3,"dostateczny",IF(M28=2,"dopuszczający",IF(M28=1,"niedostateczny",IF(M28="n","nieklasyfikowany",IF(M28="z","zwolniony",""))))))))</f>
        <v>dobry</v>
      </c>
      <c r="AM60" s="160" t="str">
        <f>IF(M29=6,"celujący",IF(M29=5,"bardzo dobry",IF(M29=4,"dobry",IF(M29=3,"dostateczny",IF(M29=2,"dopuszczający",IF(M29=1,"niedostateczny",IF(M29="n","nieklasyfikowany",IF(M29="z","zwolniony",""))))))))</f>
        <v>bardzo dobry</v>
      </c>
      <c r="AN60" s="160" t="str">
        <f>IF(M30=6,"celujący",IF(M30=5,"bardzo dobry",IF(M30=4,"dobry",IF(M30=3,"dostateczny",IF(M30=2,"dopuszczający",IF(M30=1,"niedostateczny",IF(M30="n","nieklasyfikowany",IF(M30="z","zwolniony",""))))))))</f>
        <v>bardzo dobry</v>
      </c>
      <c r="AO60" s="160" t="str">
        <f>IF(M31=6,"celujący",IF(M31=5,"bardzo dobry",IF(M31=4,"dobry",IF(M31=3,"dostateczny",IF(M31=2,"dopuszczający",IF(M31=1,"niedostateczny",IF(M31="n","nieklasyfikowany",IF(M31="z","zwolniony",""))))))))</f>
        <v>dostateczny</v>
      </c>
      <c r="AP60" s="160" t="str">
        <f>IF(M33=6,"celujący",IF(M33=5,"bardzo dobry",IF(M33=4,"dobry",IF(M33=3,"dostateczny",IF(M33=2,"dopuszczający",IF(M33=1,"niedostateczny",IF(M33="n","nieklasyfikowany",IF(M33="z","zwolniony",""))))))))</f>
        <v>dobry</v>
      </c>
      <c r="AQ60" s="160" t="str">
        <f>IF(M34=6,"celujący",IF(M34=5,"bardzo dobry",IF(M34=4,"dobry",IF(M34=3,"dostateczny",IF(M34=2,"dopuszczający",IF(M34=1,"niedostateczny",IF(M34="n","nieklasyfikowany",IF(M34="z","zwolniony",""))))))))</f>
        <v>dostateczny</v>
      </c>
      <c r="AR60" s="160" t="str">
        <f>IF(M35=6,"celujący",IF(M35=5,"bardzo dobry",IF(M35=4,"dobry",IF(M35=3,"dostateczny",IF(M35=2,"dopuszczający",IF(M35=1,"niedostateczny",IF(M35="n","nieklasyfikowany",IF(M35="z","zwolniony",""))))))))</f>
        <v>dobry</v>
      </c>
      <c r="AS60" s="160" t="str">
        <f>IF(M36=6,"celujący",IF(M36=5,"bardzo dobry",IF(M36=4,"dobry",IF(M36=3,"dostateczny",IF(M36=2,"dopuszczający",IF(M36=1,"niedostateczny",IF(M36="n","nieklasyfikowany",IF(M36="z","zwolniony",""))))))))</f>
        <v>bardzo dobry</v>
      </c>
      <c r="AT60" s="160" t="str">
        <f>IF(M37=6,"celujący",IF(M37=5,"bardzo dobry",IF(M37=4,"dobry",IF(M37=3,"dostateczny",IF(M37=2,"dopuszczający",IF(M37=1,"niedostateczny",IF(M37="n","nieklasyfikowany",IF(M37="z","zwolniony",""))))))))</f>
        <v/>
      </c>
      <c r="AU60" s="160" t="str">
        <f>IF(M38=6,"celujący",IF(M38=5,"bardzo dobry",IF(M38=4,"dobry",IF(M38=3,"dostateczny",IF(M38=2,"dopuszczający",IF(M38=1,"niedostateczny",IF(M38="n","nieklasyfikowany",IF(M38="z","zwolniony",""))))))))</f>
        <v/>
      </c>
      <c r="AV60" s="160" t="str">
        <f>IF(M39=6,"celujący",IF(M39=5,"bardzo dobry",IF(M39=4,"dobry",IF(M39=3,"dostateczny",IF(M39=2,"dopuszczający",IF(M39=1,"niedostateczny",IF(M39="n","nieklasyfikowany",IF(M39="z","zwolniony",""))))))))</f>
        <v/>
      </c>
      <c r="AW60" s="160" t="str">
        <f>IF(M40=6,"celujący",IF(M40=5,"bardzo dobry",IF(M40=4,"dobry",IF(M40=3,"dostateczny",IF(M40=2,"dopuszczający",IF(M40=1,"niedostateczny",IF(M40="n","nieklasyfikowany",IF(M40="z","zwolniony",""))))))))</f>
        <v/>
      </c>
      <c r="AX60" s="160" t="str">
        <f>IF(M41=6,"celujący",IF(M41=5,"bardzo dobry",IF(M41=4,"dobry",IF(M41=3,"dostateczny",IF(M41=2,"dopuszczający",IF(M41=1,"niedostateczny",IF(M41="n","nieklasyfikowany",IF(M41="z","zwolniony",""))))))))</f>
        <v/>
      </c>
      <c r="AY60" s="160" t="str">
        <f>IF(M42=6,"celujący",IF(M42=5,"bardzo dobry",IF(M42=4,"dobry",IF(M42=3,"dostateczny",IF(M42=2,"dopuszczający",IF(M42=1,"niedostateczny",IF(M42="n","nieklasyfikowany",IF(M42="z","zwolniony",""))))))))</f>
        <v/>
      </c>
      <c r="AZ60" s="160" t="str">
        <f>IF(M43=6,"celujący",IF(M43=5,"bardzo dobry",IF(M43=4,"dobry",IF(M43=3,"dostateczny",IF(M43=2,"dopuszczający",IF(M43=1,"niedostateczny",IF(M43="n","nieklasyfikowany",IF(M43="z","zwolniony",""))))))))</f>
        <v/>
      </c>
      <c r="BA60" s="160" t="str">
        <f>IF(M44=6,"celujący",IF(M44=5,"bardzo dobry",IF(M44=4,"dobry",IF(M44=3,"dostateczny",IF(M44=2,"dopuszczający",IF(M44=1,"niedostateczny",IF(M44="n","nieklasyfikowany",IF(M44="z","zwolniony",""))))))))</f>
        <v/>
      </c>
      <c r="BB60" s="160" t="str">
        <f>IF(M45=6,"celujący",IF(M45=5,"bardzo dobry",IF(M45=4,"dobry",IF(M45=3,"dostateczny",IF(M45=2,"dopuszczający",IF(M45=1,"niedostateczny",IF(M45="n","nieklasyfikowany",IF(M45="z","zwolniony",""))))))))</f>
        <v/>
      </c>
      <c r="BC60" s="160" t="str">
        <f>IF(M46=6,"celujący",IF(M46=5,"bardzo dobry",IF(M46=4,"dobry",IF(M46=3,"dostateczny",IF(M46=2,"dopuszczający",IF(M46=1,"niedostateczny",IF(M46="n","nieklasyfikowany",IF(M46="z","zwolniony",""))))))))</f>
        <v/>
      </c>
      <c r="BD60" s="160" t="str">
        <f>IF(M47=6,"celujący",IF(M47=5,"bardzo dobry",IF(M47=4,"dobry",IF(M47=3,"dostateczny",IF(M47=2,"dopuszczający",IF(M47=1,"niedostateczny",IF(M47="n","nieklasyfikowany",IF(M47="z","zwolniony",""))))))))</f>
        <v/>
      </c>
      <c r="BE60" s="160" t="str">
        <f>IF(M48=6,"celujący",IF(M48=5,"bardzo dobry",IF(M48=4,"dobry",IF(M48=3,"dostateczny",IF(M48=2,"dopuszczający",IF(M48=1,"niedostateczny",IF(M48="n","nieklasyfikowany",IF(M48="z","zwolniony",""))))))))</f>
        <v/>
      </c>
      <c r="BF60" s="160" t="str">
        <f>IF(M49=6,"celujący",IF(M49=5,"bardzo dobry",IF(M49=4,"dobry",IF(M49=3,"dostateczny",IF(M49=2,"dopuszczający",IF(M49=1,"niedostateczny",IF(M49="n","nieklasyfikowany",IF(M49="z","zwolniony",""))))))))</f>
        <v/>
      </c>
      <c r="BG60" s="160" t="str">
        <f>IF(M50=6,"celujący",IF(M50=5,"bardzo dobry",IF(M50=4,"dobry",IF(M50=3,"dostateczny",IF(M50=2,"dopuszczający",IF(M50=1,"niedostateczny",IF(M50="n","nieklasyfikowany",IF(M50="z","zwolniony",""))))))))</f>
        <v/>
      </c>
      <c r="BH60" s="160" t="str">
        <f>IF(M51=6,"celujący",IF(M51=5,"bardzo dobry",IF(M51=4,"dobry",IF(M51=3,"dostateczny",IF(M51=2,"dopuszczający",IF(M51=1,"niedostateczny",IF(M51="n","nieklasyfikowany",IF(M51="z","zwolniony",""))))))))</f>
        <v/>
      </c>
    </row>
    <row r="61" spans="1:254" ht="12.75" hidden="1" customHeight="1" x14ac:dyDescent="0.2">
      <c r="X61" s="199" t="str">
        <f>$N$12</f>
        <v>Chemia</v>
      </c>
      <c r="Y61" s="160" t="str">
        <f>IF(N14=6,"celujący",IF(N14=5,"bardzo dobry",IF(N14=4,"dobry",IF(N14=3,"dostateczny",IF(N14=2,"dopuszczający",IF(N14=1,"niedostateczny",IF(N14="n","nieklasyfikowany",IF(N14="z","zwolniony",""))))))))</f>
        <v>dobry</v>
      </c>
      <c r="Z61" s="160" t="str">
        <f>IF(N15=6,"celujący",IF(N15=5,"bardzo dobry",IF(N15=4,"dobry",IF(N15=3,"dostateczny",IF(N15=2,"dopuszczający",IF(N15=1,"niedostateczny",IF(N15="n","nieklasyfikowany",IF(N15="z","zwolniony",""))))))))</f>
        <v>dobry</v>
      </c>
      <c r="AA61" s="160" t="str">
        <f>IF(N16=6,"celujący",IF(N16=5,"bardzo dobry",IF(N16=4,"dobry",IF(N16=3,"dostateczny",IF(N16=2,"dopuszczający",IF(N16=1,"niedostateczny",IF(N16="n","nieklasyfikowany",IF(N16="z","zwolniony",""))))))))</f>
        <v>bardzo dobry</v>
      </c>
      <c r="AB61" s="160" t="str">
        <f>IF(N18=6,"celujący",IF(N18=5,"bardzo dobry",IF(N18=4,"dobry",IF(N18=3,"dostateczny",IF(N18=2,"dopuszczający",IF(N18=1,"niedostateczny",IF(N18="n","nieklasyfikowany",IF(N18="z","zwolniony",""))))))))</f>
        <v>dostateczny</v>
      </c>
      <c r="AC61" s="160" t="str">
        <f>IF(N19=6,"celujący",IF(N19=5,"bardzo dobry",IF(N19=4,"dobry",IF(N19=3,"dostateczny",IF(N19=2,"dopuszczający",IF(N19=1,"niedostateczny",IF(N19="n","nieklasyfikowany",IF(N19="z","zwolniony",""))))))))</f>
        <v>bardzo dobry</v>
      </c>
      <c r="AD61" s="160" t="str">
        <f>IF(N20=6,"celujący",IF(N20=5,"bardzo dobry",IF(N20=4,"dobry",IF(N20=3,"dostateczny",IF(N20=2,"dopuszczający",IF(N20=1,"niedostateczny",IF(N20="n","nieklasyfikowany",IF(N20="z","zwolniony",""))))))))</f>
        <v>dobry</v>
      </c>
      <c r="AE61" s="160" t="str">
        <f>IF(N21=6,"celujący",IF(N21=5,"bardzo dobry",IF(N21=4,"dobry",IF(N21=3,"dostateczny",IF(N21=2,"dopuszczający",IF(N21=1,"niedostateczny",IF(N21="n","nieklasyfikowany",IF(N21="z","zwolniony",""))))))))</f>
        <v>dostateczny</v>
      </c>
      <c r="AF61" s="160" t="str">
        <f>IF(N22=6,"celujący",IF(N22=5,"bardzo dobry",IF(N22=4,"dobry",IF(N22=3,"dostateczny",IF(N22=2,"dopuszczający",IF(N22=1,"niedostateczny",IF(N22="n","nieklasyfikowany",IF(N22="z","zwolniony",""))))))))</f>
        <v>dobry</v>
      </c>
      <c r="AG61" s="160" t="str">
        <f>IF(N23=6,"celujący",IF(N23=5,"bardzo dobry",IF(N23=4,"dobry",IF(N23=3,"dostateczny",IF(N23=2,"dopuszczający",IF(N23=1,"niedostateczny",IF(N23="n","nieklasyfikowany",IF(N23="z","zwolniony",""))))))))</f>
        <v>dobry</v>
      </c>
      <c r="AH61" s="160" t="str">
        <f>IF(N24=6,"celujący",IF(N24=5,"bardzo dobry",IF(N24=4,"dobry",IF(N24=3,"dostateczny",IF(N24=2,"dopuszczający",IF(N24=1,"niedostateczny",IF(N24="n","nieklasyfikowany",IF(N24="z","zwolniony",""))))))))</f>
        <v>bardzo dobry</v>
      </c>
      <c r="AI61" s="160" t="str">
        <f>IF(N25=6,"celujący",IF(N25=5,"bardzo dobry",IF(N25=4,"dobry",IF(N25=3,"dostateczny",IF(N25=2,"dopuszczający",IF(N25=1,"niedostateczny",IF(N25="n","nieklasyfikowany",IF(N25="z","zwolniony",""))))))))</f>
        <v>dobry</v>
      </c>
      <c r="AJ61" s="160" t="str">
        <f>IF(N26=6,"celujący",IF(N26=5,"bardzo dobry",IF(N26=4,"dobry",IF(N26=3,"dostateczny",IF(N26=2,"dopuszczający",IF(N26=1,"niedostateczny",IF(N26="n","nieklasyfikowany",IF(N26="z","zwolniony",""))))))))</f>
        <v>bardzo dobry</v>
      </c>
      <c r="AK61" s="160" t="str">
        <f>IF(N27=6,"celujący",IF(N27=5,"bardzo dobry",IF(N27=4,"dobry",IF(N27=3,"dostateczny",IF(N27=2,"dopuszczający",IF(N27=1,"niedostateczny",IF(N27="n","nieklasyfikowany",IF(N27="z","zwolniony",""))))))))</f>
        <v>dobry</v>
      </c>
      <c r="AL61" s="160" t="str">
        <f>IF(N28=6,"celujący",IF(N28=5,"bardzo dobry",IF(N28=4,"dobry",IF(N28=3,"dostateczny",IF(N28=2,"dopuszczający",IF(N28=1,"niedostateczny",IF(N28="n","nieklasyfikowany",IF(N28="z","zwolniony",""))))))))</f>
        <v>dobry</v>
      </c>
      <c r="AM61" s="160" t="str">
        <f>IF(N29=6,"celujący",IF(N29=5,"bardzo dobry",IF(N29=4,"dobry",IF(N29=3,"dostateczny",IF(N29=2,"dopuszczający",IF(N29=1,"niedostateczny",IF(N29="n","nieklasyfikowany",IF(N29="z","zwolniony",""))))))))</f>
        <v>bardzo dobry</v>
      </c>
      <c r="AN61" s="160" t="str">
        <f>IF(N30=6,"celujący",IF(N30=5,"bardzo dobry",IF(N30=4,"dobry",IF(N30=3,"dostateczny",IF(N30=2,"dopuszczający",IF(N30=1,"niedostateczny",IF(N30="n","nieklasyfikowany",IF(N30="z","zwolniony",""))))))))</f>
        <v>bardzo dobry</v>
      </c>
      <c r="AO61" s="160" t="str">
        <f>IF(N31=6,"celujący",IF(N31=5,"bardzo dobry",IF(N31=4,"dobry",IF(N31=3,"dostateczny",IF(N31=2,"dopuszczający",IF(N31=1,"niedostateczny",IF(N31="n","nieklasyfikowany",IF(N31="z","zwolniony",""))))))))</f>
        <v>dostateczny</v>
      </c>
      <c r="AP61" s="160" t="str">
        <f>IF(N33=6,"celujący",IF(N33=5,"bardzo dobry",IF(N33=4,"dobry",IF(N33=3,"dostateczny",IF(N33=2,"dopuszczający",IF(N33=1,"niedostateczny",IF(N33="n","nieklasyfikowany",IF(N33="z","zwolniony",""))))))))</f>
        <v>dobry</v>
      </c>
      <c r="AQ61" s="160" t="str">
        <f>IF(N34=6,"celujący",IF(N34=5,"bardzo dobry",IF(N34=4,"dobry",IF(N34=3,"dostateczny",IF(N34=2,"dopuszczający",IF(N34=1,"niedostateczny",IF(N34="n","nieklasyfikowany",IF(N34="z","zwolniony",""))))))))</f>
        <v>dostateczny</v>
      </c>
      <c r="AR61" s="160" t="str">
        <f>IF(N35=6,"celujący",IF(N35=5,"bardzo dobry",IF(N35=4,"dobry",IF(N35=3,"dostateczny",IF(N35=2,"dopuszczający",IF(N35=1,"niedostateczny",IF(N35="n","nieklasyfikowany",IF(N35="z","zwolniony",""))))))))</f>
        <v>dobry</v>
      </c>
      <c r="AS61" s="160" t="str">
        <f>IF(N36=6,"celujący",IF(N36=5,"bardzo dobry",IF(N36=4,"dobry",IF(N36=3,"dostateczny",IF(N36=2,"dopuszczający",IF(N36=1,"niedostateczny",IF(N36="n","nieklasyfikowany",IF(N36="z","zwolniony",""))))))))</f>
        <v>bardzo dobry</v>
      </c>
      <c r="AT61" s="160" t="str">
        <f>IF(N37=6,"celujący",IF(N37=5,"bardzo dobry",IF(N37=4,"dobry",IF(N37=3,"dostateczny",IF(N37=2,"dopuszczający",IF(N37=1,"niedostateczny",IF(N37="n","nieklasyfikowany",IF(N37="z","zwolniony",""))))))))</f>
        <v/>
      </c>
      <c r="AU61" s="160" t="str">
        <f>IF(N38=6,"celujący",IF(N38=5,"bardzo dobry",IF(N38=4,"dobry",IF(N38=3,"dostateczny",IF(N38=2,"dopuszczający",IF(N38=1,"niedostateczny",IF(N38="n","nieklasyfikowany",IF(N38="z","zwolniony",""))))))))</f>
        <v/>
      </c>
      <c r="AV61" s="160" t="str">
        <f>IF(N39=6,"celujący",IF(N39=5,"bardzo dobry",IF(N39=4,"dobry",IF(N39=3,"dostateczny",IF(N39=2,"dopuszczający",IF(N39=1,"niedostateczny",IF(N39="n","nieklasyfikowany",IF(N39="z","zwolniony",""))))))))</f>
        <v/>
      </c>
      <c r="AW61" s="160" t="str">
        <f>IF(N40=6,"celujący",IF(N40=5,"bardzo dobry",IF(N40=4,"dobry",IF(N40=3,"dostateczny",IF(N40=2,"dopuszczający",IF(N40=1,"niedostateczny",IF(N40="n","nieklasyfikowany",IF(N40="z","zwolniony",""))))))))</f>
        <v/>
      </c>
      <c r="AX61" s="160" t="str">
        <f>IF(N41=6,"celujący",IF(N41=5,"bardzo dobry",IF(N41=4,"dobry",IF(N41=3,"dostateczny",IF(N41=2,"dopuszczający",IF(N41=1,"niedostateczny",IF(N41="n","nieklasyfikowany",IF(N41="z","zwolniony",""))))))))</f>
        <v/>
      </c>
      <c r="AY61" s="160" t="str">
        <f>IF(N42=6,"celujący",IF(N42=5,"bardzo dobry",IF(N42=4,"dobry",IF(N42=3,"dostateczny",IF(N42=2,"dopuszczający",IF(N42=1,"niedostateczny",IF(N42="n","nieklasyfikowany",IF(N42="z","zwolniony",""))))))))</f>
        <v/>
      </c>
      <c r="AZ61" s="160" t="str">
        <f>IF(N43=6,"celujący",IF(N43=5,"bardzo dobry",IF(N43=4,"dobry",IF(N43=3,"dostateczny",IF(N43=2,"dopuszczający",IF(N43=1,"niedostateczny",IF(N43="n","nieklasyfikowany",IF(N43="z","zwolniony",""))))))))</f>
        <v/>
      </c>
      <c r="BA61" s="160" t="str">
        <f>IF(N44=6,"celujący",IF(N44=5,"bardzo dobry",IF(N44=4,"dobry",IF(N44=3,"dostateczny",IF(N44=2,"dopuszczający",IF(N44=1,"niedostateczny",IF(N44="n","nieklasyfikowany",IF(N44="z","zwolniony",""))))))))</f>
        <v/>
      </c>
      <c r="BB61" s="160" t="str">
        <f>IF(N45=6,"celujący",IF(N45=5,"bardzo dobry",IF(N45=4,"dobry",IF(N45=3,"dostateczny",IF(N45=2,"dopuszczający",IF(N45=1,"niedostateczny",IF(N45="n","nieklasyfikowany",IF(N45="z","zwolniony",""))))))))</f>
        <v/>
      </c>
      <c r="BC61" s="160" t="str">
        <f>IF(N46=6,"celujący",IF(N46=5,"bardzo dobry",IF(N46=4,"dobry",IF(N46=3,"dostateczny",IF(N46=2,"dopuszczający",IF(N46=1,"niedostateczny",IF(N46="n","nieklasyfikowany",IF(N46="z","zwolniony",""))))))))</f>
        <v/>
      </c>
      <c r="BD61" s="160" t="str">
        <f>IF(N47=6,"celujący",IF(N47=5,"bardzo dobry",IF(N47=4,"dobry",IF(N47=3,"dostateczny",IF(N47=2,"dopuszczający",IF(N47=1,"niedostateczny",IF(N47="n","nieklasyfikowany",IF(N47="z","zwolniony",""))))))))</f>
        <v/>
      </c>
      <c r="BE61" s="160" t="str">
        <f>IF(N48=6,"celujący",IF(N48=5,"bardzo dobry",IF(N48=4,"dobry",IF(N48=3,"dostateczny",IF(N48=2,"dopuszczający",IF(N48=1,"niedostateczny",IF(N48="n","nieklasyfikowany",IF(N48="z","zwolniony",""))))))))</f>
        <v/>
      </c>
      <c r="BF61" s="160" t="str">
        <f>IF(N49=6,"celujący",IF(N49=5,"bardzo dobry",IF(N49=4,"dobry",IF(N49=3,"dostateczny",IF(N49=2,"dopuszczający",IF(N49=1,"niedostateczny",IF(N49="n","nieklasyfikowany",IF(N49="z","zwolniony",""))))))))</f>
        <v/>
      </c>
      <c r="BG61" s="160" t="str">
        <f>IF(N50=6,"celujący",IF(N50=5,"bardzo dobry",IF(N50=4,"dobry",IF(N50=3,"dostateczny",IF(N50=2,"dopuszczający",IF(N50=1,"niedostateczny",IF(N50="n","nieklasyfikowany",IF(N50="z","zwolniony",""))))))))</f>
        <v/>
      </c>
      <c r="BH61" s="160" t="str">
        <f>IF(N51=6,"celujący",IF(N51=5,"bardzo dobry",IF(N51=4,"dobry",IF(N51=3,"dostateczny",IF(N51=2,"dopuszczający",IF(N51=1,"niedostateczny",IF(N51="n","nieklasyfikowany",IF(N51="z","zwolniony",""))))))))</f>
        <v/>
      </c>
    </row>
    <row r="62" spans="1:254" ht="12.75" hidden="1" customHeight="1" x14ac:dyDescent="0.2">
      <c r="X62" s="199" t="str">
        <f>$O$12</f>
        <v>Fizyka</v>
      </c>
      <c r="Y62" s="160" t="str">
        <f>IF(O14=6,"celujący",IF(O14=5,"bardzo dobry",IF(O14=4,"dobry",IF(O14=3,"dostateczny",IF(O14=2,"dopuszczający",IF(O14=1,"niedostateczny",IF(O14="n","nieklasyfikowany",IF(O14="z","zwolniony",""))))))))</f>
        <v>dobry</v>
      </c>
      <c r="Z62" s="160" t="str">
        <f>IF(O15=6,"celujący",IF(O15=5,"bardzo dobry",IF(O15=4,"dobry",IF(O15=3,"dostateczny",IF(O15=2,"dopuszczający",IF(O15=1,"niedostateczny",IF(O15="n","nieklasyfikowany",IF(O15="z","zwolniony",""))))))))</f>
        <v>bardzo dobry</v>
      </c>
      <c r="AA62" s="160" t="str">
        <f>IF(O16=6,"celujący",IF(O16=5,"bardzo dobry",IF(O16=4,"dobry",IF(O16=3,"dostateczny",IF(O16=2,"dopuszczający",IF(O16=1,"niedostateczny",IF(O16="n","nieklasyfikowany",IF(O16="z","zwolniony",""))))))))</f>
        <v>bardzo dobry</v>
      </c>
      <c r="AB62" s="160" t="str">
        <f>IF(O18=6,"celujący",IF(O18=5,"bardzo dobry",IF(O18=4,"dobry",IF(O18=3,"dostateczny",IF(O18=2,"dopuszczający",IF(O18=1,"niedostateczny",IF(O18="n","nieklasyfikowany",IF(O18="z","zwolniony",""))))))))</f>
        <v>dobry</v>
      </c>
      <c r="AC62" s="160" t="str">
        <f>IF(O19=6,"celujący",IF(O19=5,"bardzo dobry",IF(O19=4,"dobry",IF(O19=3,"dostateczny",IF(O19=2,"dopuszczający",IF(O19=1,"niedostateczny",IF(O19="n","nieklasyfikowany",IF(O19="z","zwolniony",""))))))))</f>
        <v>bardzo dobry</v>
      </c>
      <c r="AD62" s="160" t="str">
        <f>IF(O20=6,"celujący",IF(O20=5,"bardzo dobry",IF(O20=4,"dobry",IF(O20=3,"dostateczny",IF(O20=2,"dopuszczający",IF(O20=1,"niedostateczny",IF(O20="n","nieklasyfikowany",IF(O20="z","zwolniony",""))))))))</f>
        <v>bardzo dobry</v>
      </c>
      <c r="AE62" s="160" t="str">
        <f>IF(O21=6,"celujący",IF(O21=5,"bardzo dobry",IF(O21=4,"dobry",IF(O21=3,"dostateczny",IF(O21=2,"dopuszczający",IF(O21=1,"niedostateczny",IF(O21="n","nieklasyfikowany",IF(O21="z","zwolniony",""))))))))</f>
        <v>dobry</v>
      </c>
      <c r="AF62" s="160" t="str">
        <f>IF(O22=6,"celujący",IF(O22=5,"bardzo dobry",IF(O22=4,"dobry",IF(O22=3,"dostateczny",IF(O22=2,"dopuszczający",IF(O22=1,"niedostateczny",IF(O22="n","nieklasyfikowany",IF(O22="z","zwolniony",""))))))))</f>
        <v>dobry</v>
      </c>
      <c r="AG62" s="160" t="str">
        <f>IF(O23=6,"celujący",IF(O23=5,"bardzo dobry",IF(O23=4,"dobry",IF(O23=3,"dostateczny",IF(O23=2,"dopuszczający",IF(O23=1,"niedostateczny",IF(O23="n","nieklasyfikowany",IF(O23="z","zwolniony",""))))))))</f>
        <v>dobry</v>
      </c>
      <c r="AH62" s="160" t="str">
        <f>IF(O24=6,"celujący",IF(O24=5,"bardzo dobry",IF(O24=4,"dobry",IF(O24=3,"dostateczny",IF(O24=2,"dopuszczający",IF(O24=1,"niedostateczny",IF(O24="n","nieklasyfikowany",IF(O24="z","zwolniony",""))))))))</f>
        <v>dobry</v>
      </c>
      <c r="AI62" s="160" t="str">
        <f>IF(O25=6,"celujący",IF(O25=5,"bardzo dobry",IF(O25=4,"dobry",IF(O25=3,"dostateczny",IF(O25=2,"dopuszczający",IF(O25=1,"niedostateczny",IF(O25="n","nieklasyfikowany",IF(O25="z","zwolniony",""))))))))</f>
        <v>dobry</v>
      </c>
      <c r="AJ62" s="160" t="str">
        <f>IF(O26=6,"celujący",IF(O26=5,"bardzo dobry",IF(O26=4,"dobry",IF(O26=3,"dostateczny",IF(O26=2,"dopuszczający",IF(O26=1,"niedostateczny",IF(O26="n","nieklasyfikowany",IF(O26="z","zwolniony",""))))))))</f>
        <v>bardzo dobry</v>
      </c>
      <c r="AK62" s="160" t="str">
        <f>IF(O27=6,"celujący",IF(O27=5,"bardzo dobry",IF(O27=4,"dobry",IF(O27=3,"dostateczny",IF(O27=2,"dopuszczający",IF(O27=1,"niedostateczny",IF(O27="n","nieklasyfikowany",IF(O27="z","zwolniony",""))))))))</f>
        <v>dobry</v>
      </c>
      <c r="AL62" s="160" t="str">
        <f>IF(O28=6,"celujący",IF(O28=5,"bardzo dobry",IF(O28=4,"dobry",IF(O28=3,"dostateczny",IF(O28=2,"dopuszczający",IF(O28=1,"niedostateczny",IF(O28="n","nieklasyfikowany",IF(O28="z","zwolniony",""))))))))</f>
        <v>bardzo dobry</v>
      </c>
      <c r="AM62" s="160" t="str">
        <f>IF(O29=6,"celujący",IF(O29=5,"bardzo dobry",IF(O29=4,"dobry",IF(O29=3,"dostateczny",IF(O29=2,"dopuszczający",IF(O29=1,"niedostateczny",IF(O29="n","nieklasyfikowany",IF(O29="z","zwolniony",""))))))))</f>
        <v>bardzo dobry</v>
      </c>
      <c r="AN62" s="160" t="str">
        <f>IF(O30=6,"celujący",IF(O30=5,"bardzo dobry",IF(O30=4,"dobry",IF(O30=3,"dostateczny",IF(O30=2,"dopuszczający",IF(O30=1,"niedostateczny",IF(O30="n","nieklasyfikowany",IF(O30="z","zwolniony",""))))))))</f>
        <v>bardzo dobry</v>
      </c>
      <c r="AO62" s="160" t="str">
        <f>IF(O31=6,"celujący",IF(O31=5,"bardzo dobry",IF(O31=4,"dobry",IF(O31=3,"dostateczny",IF(O31=2,"dopuszczający",IF(O31=1,"niedostateczny",IF(O31="n","nieklasyfikowany",IF(O31="z","zwolniony",""))))))))</f>
        <v>dostateczny</v>
      </c>
      <c r="AP62" s="160" t="str">
        <f>IF(O33=6,"celujący",IF(O33=5,"bardzo dobry",IF(O33=4,"dobry",IF(O33=3,"dostateczny",IF(O33=2,"dopuszczający",IF(O33=1,"niedostateczny",IF(O33="n","nieklasyfikowany",IF(O33="z","zwolniony",""))))))))</f>
        <v>dobry</v>
      </c>
      <c r="AQ62" s="160" t="str">
        <f>IF(O34=6,"celujący",IF(O34=5,"bardzo dobry",IF(O34=4,"dobry",IF(O34=3,"dostateczny",IF(O34=2,"dopuszczający",IF(O34=1,"niedostateczny",IF(O34="n","nieklasyfikowany",IF(O34="z","zwolniony",""))))))))</f>
        <v>dobry</v>
      </c>
      <c r="AR62" s="160" t="str">
        <f>IF(O35=6,"celujący",IF(O35=5,"bardzo dobry",IF(O35=4,"dobry",IF(O35=3,"dostateczny",IF(O35=2,"dopuszczający",IF(O35=1,"niedostateczny",IF(O35="n","nieklasyfikowany",IF(O35="z","zwolniony",""))))))))</f>
        <v>dobry</v>
      </c>
      <c r="AS62" s="160" t="str">
        <f>IF(O36=6,"celujący",IF(O36=5,"bardzo dobry",IF(O36=4,"dobry",IF(O36=3,"dostateczny",IF(O36=2,"dopuszczający",IF(O36=1,"niedostateczny",IF(O36="n","nieklasyfikowany",IF(O36="z","zwolniony",""))))))))</f>
        <v>bardzo dobry</v>
      </c>
      <c r="AT62" s="160" t="str">
        <f>IF(O37=6,"celujący",IF(O37=5,"bardzo dobry",IF(O37=4,"dobry",IF(O37=3,"dostateczny",IF(O37=2,"dopuszczający",IF(O37=1,"niedostateczny",IF(O37="n","nieklasyfikowany",IF(O37="z","zwolniony",""))))))))</f>
        <v/>
      </c>
      <c r="AU62" s="160" t="str">
        <f>IF(O38=6,"celujący",IF(O38=5,"bardzo dobry",IF(O38=4,"dobry",IF(O38=3,"dostateczny",IF(O38=2,"dopuszczający",IF(O38=1,"niedostateczny",IF(O38="n","nieklasyfikowany",IF(O38="z","zwolniony",""))))))))</f>
        <v/>
      </c>
      <c r="AV62" s="160" t="str">
        <f>IF(O39=6,"celujący",IF(O39=5,"bardzo dobry",IF(O39=4,"dobry",IF(O39=3,"dostateczny",IF(O39=2,"dopuszczający",IF(O39=1,"niedostateczny",IF(O39="n","nieklasyfikowany",IF(O39="z","zwolniony",""))))))))</f>
        <v/>
      </c>
      <c r="AW62" s="160" t="str">
        <f>IF(O40=6,"celujący",IF(O40=5,"bardzo dobry",IF(O40=4,"dobry",IF(O40=3,"dostateczny",IF(O40=2,"dopuszczający",IF(O40=1,"niedostateczny",IF(O40="n","nieklasyfikowany",IF(O40="z","zwolniony",""))))))))</f>
        <v/>
      </c>
      <c r="AX62" s="160" t="str">
        <f>IF(O41=6,"celujący",IF(O41=5,"bardzo dobry",IF(O41=4,"dobry",IF(O41=3,"dostateczny",IF(O41=2,"dopuszczający",IF(O41=1,"niedostateczny",IF(O41="n","nieklasyfikowany",IF(O41="z","zwolniony",""))))))))</f>
        <v/>
      </c>
      <c r="AY62" s="160" t="str">
        <f>IF(O42=6,"celujący",IF(O42=5,"bardzo dobry",IF(O42=4,"dobry",IF(O42=3,"dostateczny",IF(O42=2,"dopuszczający",IF(O42=1,"niedostateczny",IF(O42="n","nieklasyfikowany",IF(O42="z","zwolniony",""))))))))</f>
        <v/>
      </c>
      <c r="AZ62" s="160" t="str">
        <f>IF(O43=6,"celujący",IF(O43=5,"bardzo dobry",IF(O43=4,"dobry",IF(O43=3,"dostateczny",IF(O43=2,"dopuszczający",IF(O43=1,"niedostateczny",IF(O43="n","nieklasyfikowany",IF(O43="z","zwolniony",""))))))))</f>
        <v/>
      </c>
      <c r="BA62" s="160" t="str">
        <f>IF(O44=6,"celujący",IF(O44=5,"bardzo dobry",IF(O44=4,"dobry",IF(O44=3,"dostateczny",IF(O44=2,"dopuszczający",IF(O44=1,"niedostateczny",IF(O44="n","nieklasyfikowany",IF(O44="z","zwolniony",""))))))))</f>
        <v/>
      </c>
      <c r="BB62" s="160" t="str">
        <f>IF(O45=6,"celujący",IF(O45=5,"bardzo dobry",IF(O45=4,"dobry",IF(O45=3,"dostateczny",IF(O45=2,"dopuszczający",IF(O45=1,"niedostateczny",IF(O45="n","nieklasyfikowany",IF(O45="z","zwolniony",""))))))))</f>
        <v/>
      </c>
      <c r="BC62" s="160" t="str">
        <f>IF(O46=6,"celujący",IF(O46=5,"bardzo dobry",IF(O46=4,"dobry",IF(O46=3,"dostateczny",IF(O46=2,"dopuszczający",IF(O46=1,"niedostateczny",IF(O46="n","nieklasyfikowany",IF(O46="z","zwolniony",""))))))))</f>
        <v/>
      </c>
      <c r="BD62" s="160" t="str">
        <f>IF(O47=6,"celujący",IF(O47=5,"bardzo dobry",IF(O47=4,"dobry",IF(O47=3,"dostateczny",IF(O47=2,"dopuszczający",IF(O47=1,"niedostateczny",IF(O47="n","nieklasyfikowany",IF(O47="z","zwolniony",""))))))))</f>
        <v/>
      </c>
      <c r="BE62" s="160" t="str">
        <f>IF(O48=6,"celujący",IF(O48=5,"bardzo dobry",IF(O48=4,"dobry",IF(O48=3,"dostateczny",IF(O48=2,"dopuszczający",IF(O48=1,"niedostateczny",IF(O48="n","nieklasyfikowany",IF(O48="z","zwolniony",""))))))))</f>
        <v/>
      </c>
      <c r="BF62" s="160" t="str">
        <f>IF(O49=6,"celujący",IF(O49=5,"bardzo dobry",IF(O49=4,"dobry",IF(O49=3,"dostateczny",IF(O49=2,"dopuszczający",IF(O49=1,"niedostateczny",IF(O49="n","nieklasyfikowany",IF(O49="z","zwolniony",""))))))))</f>
        <v/>
      </c>
      <c r="BG62" s="160" t="str">
        <f>IF(O50=6,"celujący",IF(O50=5,"bardzo dobry",IF(O50=4,"dobry",IF(O50=3,"dostateczny",IF(O50=2,"dopuszczający",IF(O50=1,"niedostateczny",IF(O50="n","nieklasyfikowany",IF(O50="z","zwolniony",""))))))))</f>
        <v/>
      </c>
      <c r="BH62" s="160" t="str">
        <f>IF(O51=6,"celujący",IF(O51=5,"bardzo dobry",IF(O51=4,"dobry",IF(O51=3,"dostateczny",IF(O51=2,"dopuszczający",IF(O51=1,"niedostateczny",IF(O51="n","nieklasyfikowany",IF(O51="z","zwolniony",""))))))))</f>
        <v/>
      </c>
    </row>
    <row r="63" spans="1:254" ht="12.75" hidden="1" customHeight="1" x14ac:dyDescent="0.2">
      <c r="X63" s="199" t="str">
        <f>$P$12</f>
        <v>Matematyka</v>
      </c>
      <c r="Y63" s="160" t="str">
        <f>IF(P14=6,"celujący",IF(P14=5,"bardzo dobry",IF(P14=4,"dobry",IF(P14=3,"dostateczny",IF(P14=2,"dopuszczający",IF(P14=1,"niedostateczny",IF(P14="n","nieklasyfikowany",IF(P14="z","zwolniony",""))))))))</f>
        <v>dostateczny</v>
      </c>
      <c r="Z63" s="160" t="str">
        <f>IF(P15=6,"celujący",IF(P15=5,"bardzo dobry",IF(P15=4,"dobry",IF(P15=3,"dostateczny",IF(P15=2,"dopuszczający",IF(P15=1,"niedostateczny",IF(P15="n","nieklasyfikowany",IF(P15="z","zwolniony",""))))))))</f>
        <v>dobry</v>
      </c>
      <c r="AA63" s="160" t="str">
        <f>IF(P16=6,"celujący",IF(P16=5,"bardzo dobry",IF(P16=4,"dobry",IF(P16=3,"dostateczny",IF(P16=2,"dopuszczający",IF(P16=1,"niedostateczny",IF(P16="n","nieklasyfikowany",IF(P16="z","zwolniony",""))))))))</f>
        <v>dobry</v>
      </c>
      <c r="AB63" s="160" t="str">
        <f>IF(P18=6,"celujący",IF(P18=5,"bardzo dobry",IF(P18=4,"dobry",IF(P18=3,"dostateczny",IF(P18=2,"dopuszczający",IF(P18=1,"niedostateczny",IF(P18="n","nieklasyfikowany",IF(P18="z","zwolniony",""))))))))</f>
        <v>dopuszczający</v>
      </c>
      <c r="AC63" s="160" t="str">
        <f>IF(P19=6,"celujący",IF(P19=5,"bardzo dobry",IF(P19=4,"dobry",IF(P19=3,"dostateczny",IF(P19=2,"dopuszczający",IF(P19=1,"niedostateczny",IF(P19="n","nieklasyfikowany",IF(P19="z","zwolniony",""))))))))</f>
        <v>bardzo dobry</v>
      </c>
      <c r="AD63" s="160" t="str">
        <f>IF(P20=6,"celujący",IF(P20=5,"bardzo dobry",IF(P20=4,"dobry",IF(P20=3,"dostateczny",IF(P20=2,"dopuszczający",IF(P20=1,"niedostateczny",IF(P20="n","nieklasyfikowany",IF(P20="z","zwolniony",""))))))))</f>
        <v>dobry</v>
      </c>
      <c r="AE63" s="160" t="str">
        <f>IF(P21=6,"celujący",IF(P21=5,"bardzo dobry",IF(P21=4,"dobry",IF(P21=3,"dostateczny",IF(P21=2,"dopuszczający",IF(P21=1,"niedostateczny",IF(P21="n","nieklasyfikowany",IF(P21="z","zwolniony",""))))))))</f>
        <v>dostateczny</v>
      </c>
      <c r="AF63" s="160" t="str">
        <f>IF(P22=6,"celujący",IF(P22=5,"bardzo dobry",IF(P22=4,"dobry",IF(P22=3,"dostateczny",IF(P22=2,"dopuszczający",IF(P22=1,"niedostateczny",IF(P22="n","nieklasyfikowany",IF(P22="z","zwolniony",""))))))))</f>
        <v>dostateczny</v>
      </c>
      <c r="AG63" s="160" t="str">
        <f>IF(P23=6,"celujący",IF(P23=5,"bardzo dobry",IF(P23=4,"dobry",IF(P23=3,"dostateczny",IF(P23=2,"dopuszczający",IF(P23=1,"niedostateczny",IF(P23="n","nieklasyfikowany",IF(P23="z","zwolniony",""))))))))</f>
        <v>dobry</v>
      </c>
      <c r="AH63" s="160" t="str">
        <f>IF(P24=6,"celujący",IF(P24=5,"bardzo dobry",IF(P24=4,"dobry",IF(P24=3,"dostateczny",IF(P24=2,"dopuszczający",IF(P24=1,"niedostateczny",IF(P24="n","nieklasyfikowany",IF(P24="z","zwolniony",""))))))))</f>
        <v>dobry</v>
      </c>
      <c r="AI63" s="160" t="str">
        <f>IF(P25=6,"celujący",IF(P25=5,"bardzo dobry",IF(P25=4,"dobry",IF(P25=3,"dostateczny",IF(P25=2,"dopuszczający",IF(P25=1,"niedostateczny",IF(P25="n","nieklasyfikowany",IF(P25="z","zwolniony",""))))))))</f>
        <v>dostateczny</v>
      </c>
      <c r="AJ63" s="160" t="str">
        <f>IF(P26=6,"celujący",IF(P26=5,"bardzo dobry",IF(P26=4,"dobry",IF(P26=3,"dostateczny",IF(P26=2,"dopuszczający",IF(P26=1,"niedostateczny",IF(P26="n","nieklasyfikowany",IF(P26="z","zwolniony",""))))))))</f>
        <v>dobry</v>
      </c>
      <c r="AK63" s="160" t="str">
        <f>IF(P27=6,"celujący",IF(P27=5,"bardzo dobry",IF(P27=4,"dobry",IF(P27=3,"dostateczny",IF(P27=2,"dopuszczający",IF(P27=1,"niedostateczny",IF(P27="n","nieklasyfikowany",IF(P27="z","zwolniony",""))))))))</f>
        <v>dostateczny</v>
      </c>
      <c r="AL63" s="160" t="str">
        <f>IF(P28=6,"celujący",IF(P28=5,"bardzo dobry",IF(P28=4,"dobry",IF(P28=3,"dostateczny",IF(P28=2,"dopuszczający",IF(P28=1,"niedostateczny",IF(P28="n","nieklasyfikowany",IF(P28="z","zwolniony",""))))))))</f>
        <v>dostateczny</v>
      </c>
      <c r="AM63" s="160" t="str">
        <f>IF(P29=6,"celujący",IF(P29=5,"bardzo dobry",IF(P29=4,"dobry",IF(P29=3,"dostateczny",IF(P29=2,"dopuszczający",IF(P29=1,"niedostateczny",IF(P29="n","nieklasyfikowany",IF(P29="z","zwolniony",""))))))))</f>
        <v>bardzo dobry</v>
      </c>
      <c r="AN63" s="160" t="str">
        <f>IF(P30=6,"celujący",IF(P30=5,"bardzo dobry",IF(P30=4,"dobry",IF(P30=3,"dostateczny",IF(P30=2,"dopuszczający",IF(P30=1,"niedostateczny",IF(P30="n","nieklasyfikowany",IF(P30="z","zwolniony",""))))))))</f>
        <v>bardzo dobry</v>
      </c>
      <c r="AO63" s="160" t="str">
        <f>IF(P31=6,"celujący",IF(P31=5,"bardzo dobry",IF(P31=4,"dobry",IF(P31=3,"dostateczny",IF(P31=2,"dopuszczający",IF(P31=1,"niedostateczny",IF(P31="n","nieklasyfikowany",IF(P31="z","zwolniony",""))))))))</f>
        <v>dopuszczający</v>
      </c>
      <c r="AP63" s="160" t="str">
        <f>IF(P33=6,"celujący",IF(P33=5,"bardzo dobry",IF(P33=4,"dobry",IF(P33=3,"dostateczny",IF(P33=2,"dopuszczający",IF(P33=1,"niedostateczny",IF(P33="n","nieklasyfikowany",IF(P33="z","zwolniony",""))))))))</f>
        <v>dostateczny</v>
      </c>
      <c r="AQ63" s="160" t="str">
        <f>IF(P34=6,"celujący",IF(P34=5,"bardzo dobry",IF(P34=4,"dobry",IF(P34=3,"dostateczny",IF(P34=2,"dopuszczający",IF(P34=1,"niedostateczny",IF(P34="n","nieklasyfikowany",IF(P34="z","zwolniony",""))))))))</f>
        <v>dobry</v>
      </c>
      <c r="AR63" s="160" t="str">
        <f>IF(P35=6,"celujący",IF(P35=5,"bardzo dobry",IF(P35=4,"dobry",IF(P35=3,"dostateczny",IF(P35=2,"dopuszczający",IF(P35=1,"niedostateczny",IF(P35="n","nieklasyfikowany",IF(P35="z","zwolniony",""))))))))</f>
        <v>dobry</v>
      </c>
      <c r="AS63" s="160" t="str">
        <f>IF(P36=6,"celujący",IF(P36=5,"bardzo dobry",IF(P36=4,"dobry",IF(P36=3,"dostateczny",IF(P36=2,"dopuszczający",IF(P36=1,"niedostateczny",IF(P36="n","nieklasyfikowany",IF(P36="z","zwolniony",""))))))))</f>
        <v>dobry</v>
      </c>
      <c r="AT63" s="160" t="str">
        <f>IF(P37=6,"celujący",IF(P37=5,"bardzo dobry",IF(P37=4,"dobry",IF(P37=3,"dostateczny",IF(P37=2,"dopuszczający",IF(P37=1,"niedostateczny",IF(P37="n","nieklasyfikowany",IF(P37="z","zwolniony",""))))))))</f>
        <v/>
      </c>
      <c r="AU63" s="160" t="str">
        <f>IF(P38=6,"celujący",IF(P38=5,"bardzo dobry",IF(P38=4,"dobry",IF(P38=3,"dostateczny",IF(P38=2,"dopuszczający",IF(P38=1,"niedostateczny",IF(P38="n","nieklasyfikowany",IF(P38="z","zwolniony",""))))))))</f>
        <v/>
      </c>
      <c r="AV63" s="160" t="str">
        <f>IF(P39=6,"celujący",IF(P39=5,"bardzo dobry",IF(P39=4,"dobry",IF(P39=3,"dostateczny",IF(P39=2,"dopuszczający",IF(P39=1,"niedostateczny",IF(P39="n","nieklasyfikowany",IF(P39="z","zwolniony",""))))))))</f>
        <v/>
      </c>
      <c r="AW63" s="160" t="str">
        <f>IF(P40=6,"celujący",IF(P40=5,"bardzo dobry",IF(P40=4,"dobry",IF(P40=3,"dostateczny",IF(P40=2,"dopuszczający",IF(P40=1,"niedostateczny",IF(P40="n","nieklasyfikowany",IF(P40="z","zwolniony",""))))))))</f>
        <v/>
      </c>
      <c r="AX63" s="160" t="str">
        <f>IF(P41=6,"celujący",IF(P41=5,"bardzo dobry",IF(P41=4,"dobry",IF(P41=3,"dostateczny",IF(P41=2,"dopuszczający",IF(P41=1,"niedostateczny",IF(P41="n","nieklasyfikowany",IF(P41="z","zwolniony",""))))))))</f>
        <v/>
      </c>
      <c r="AY63" s="160" t="str">
        <f>IF(P42=6,"celujący",IF(P42=5,"bardzo dobry",IF(P42=4,"dobry",IF(P42=3,"dostateczny",IF(P42=2,"dopuszczający",IF(P42=1,"niedostateczny",IF(P42="n","nieklasyfikowany",IF(P42="z","zwolniony",""))))))))</f>
        <v/>
      </c>
      <c r="AZ63" s="160" t="str">
        <f>IF(P43=6,"celujący",IF(P43=5,"bardzo dobry",IF(P43=4,"dobry",IF(P43=3,"dostateczny",IF(P43=2,"dopuszczający",IF(P43=1,"niedostateczny",IF(P43="n","nieklasyfikowany",IF(P43="z","zwolniony",""))))))))</f>
        <v/>
      </c>
      <c r="BA63" s="160" t="str">
        <f>IF(P44=6,"celujący",IF(P44=5,"bardzo dobry",IF(P44=4,"dobry",IF(P44=3,"dostateczny",IF(P44=2,"dopuszczający",IF(P44=1,"niedostateczny",IF(P44="n","nieklasyfikowany",IF(P44="z","zwolniony",""))))))))</f>
        <v/>
      </c>
      <c r="BB63" s="160" t="str">
        <f>IF(P45=6,"celujący",IF(P45=5,"bardzo dobry",IF(P45=4,"dobry",IF(P45=3,"dostateczny",IF(P45=2,"dopuszczający",IF(P45=1,"niedostateczny",IF(P45="n","nieklasyfikowany",IF(P45="z","zwolniony",""))))))))</f>
        <v/>
      </c>
      <c r="BC63" s="160" t="str">
        <f>IF(P46=6,"celujący",IF(P46=5,"bardzo dobry",IF(P46=4,"dobry",IF(P46=3,"dostateczny",IF(P46=2,"dopuszczający",IF(P46=1,"niedostateczny",IF(P46="n","nieklasyfikowany",IF(P46="z","zwolniony",""))))))))</f>
        <v/>
      </c>
      <c r="BD63" s="160" t="str">
        <f>IF(P47=6,"celujący",IF(P47=5,"bardzo dobry",IF(P47=4,"dobry",IF(P47=3,"dostateczny",IF(P47=2,"dopuszczający",IF(P47=1,"niedostateczny",IF(P47="n","nieklasyfikowany",IF(P47="z","zwolniony",""))))))))</f>
        <v/>
      </c>
      <c r="BE63" s="160" t="str">
        <f>IF(P48=6,"celujący",IF(P48=5,"bardzo dobry",IF(P48=4,"dobry",IF(P48=3,"dostateczny",IF(P48=2,"dopuszczający",IF(P48=1,"niedostateczny",IF(P48="n","nieklasyfikowany",IF(P48="z","zwolniony",""))))))))</f>
        <v/>
      </c>
      <c r="BF63" s="160" t="str">
        <f>IF(P49=6,"celujący",IF(P49=5,"bardzo dobry",IF(P49=4,"dobry",IF(P49=3,"dostateczny",IF(P49=2,"dopuszczający",IF(P49=1,"niedostateczny",IF(P49="n","nieklasyfikowany",IF(P49="z","zwolniony",""))))))))</f>
        <v/>
      </c>
      <c r="BG63" s="160" t="str">
        <f>IF(P50=6,"celujący",IF(P50=5,"bardzo dobry",IF(P50=4,"dobry",IF(P50=3,"dostateczny",IF(P50=2,"dopuszczający",IF(P50=1,"niedostateczny",IF(P50="n","nieklasyfikowany",IF(P50="z","zwolniony",""))))))))</f>
        <v/>
      </c>
      <c r="BH63" s="160" t="str">
        <f>IF(P51=6,"celujący",IF(P51=5,"bardzo dobry",IF(P51=4,"dobry",IF(P51=3,"dostateczny",IF(P51=2,"dopuszczający",IF(P51=1,"niedostateczny",IF(P51="n","nieklasyfikowany",IF(P51="z","zwolniony",""))))))))</f>
        <v/>
      </c>
    </row>
    <row r="64" spans="1:254" ht="12.75" hidden="1" customHeight="1" x14ac:dyDescent="0.2">
      <c r="X64" s="199" t="str">
        <f>$Q$12</f>
        <v>Informatyka</v>
      </c>
      <c r="Y64" s="160" t="str">
        <f>IF(Q14=6,"celujący",IF(Q14=5,"bardzo dobry",IF(Q14=4,"dobry",IF(Q14=3,"dostateczny",IF(Q14=2,"dopuszczający",IF(Q14=1,"niedostateczny",IF(Q14="n","nieklasyfikowany",IF(Q14="z","zwolniony",""))))))))</f>
        <v>dobry</v>
      </c>
      <c r="Z64" s="160" t="str">
        <f>IF(Q15=6,"celujący",IF(Q15=5,"bardzo dobry",IF(Q15=4,"dobry",IF(Q15=3,"dostateczny",IF(Q15=2,"dopuszczający",IF(Q15=1,"niedostateczny",IF(Q15="n","nieklasyfikowany",IF(Q15="z","zwolniony",""))))))))</f>
        <v>bardzo dobry</v>
      </c>
      <c r="AA64" s="160" t="str">
        <f>IF(Q16=6,"celujący",IF(Q16=5,"bardzo dobry",IF(Q16=4,"dobry",IF(Q16=3,"dostateczny",IF(Q16=2,"dopuszczający",IF(Q16=1,"niedostateczny",IF(Q16="n","nieklasyfikowany",IF(Q16="z","zwolniony",""))))))))</f>
        <v>dobry</v>
      </c>
      <c r="AB64" s="160" t="str">
        <f>IF(Q18=6,"celujący",IF(Q18=5,"bardzo dobry",IF(Q18=4,"dobry",IF(Q18=3,"dostateczny",IF(Q18=2,"dopuszczający",IF(Q18=1,"niedostateczny",IF(Q18="n","nieklasyfikowany",IF(Q18="z","zwolniony",""))))))))</f>
        <v>dobry</v>
      </c>
      <c r="AC64" s="160" t="str">
        <f>IF(Q19=6,"celujący",IF(Q19=5,"bardzo dobry",IF(Q19=4,"dobry",IF(Q19=3,"dostateczny",IF(Q19=2,"dopuszczający",IF(Q19=1,"niedostateczny",IF(Q19="n","nieklasyfikowany",IF(Q19="z","zwolniony",""))))))))</f>
        <v>bardzo dobry</v>
      </c>
      <c r="AD64" s="160" t="str">
        <f>IF(Q20=6,"celujący",IF(Q20=5,"bardzo dobry",IF(Q20=4,"dobry",IF(Q20=3,"dostateczny",IF(Q20=2,"dopuszczający",IF(Q20=1,"niedostateczny",IF(Q20="n","nieklasyfikowany",IF(Q20="z","zwolniony",""))))))))</f>
        <v>bardzo dobry</v>
      </c>
      <c r="AE64" s="160" t="str">
        <f>IF(Q21=6,"celujący",IF(Q21=5,"bardzo dobry",IF(Q21=4,"dobry",IF(Q21=3,"dostateczny",IF(Q21=2,"dopuszczający",IF(Q21=1,"niedostateczny",IF(Q21="n","nieklasyfikowany",IF(Q21="z","zwolniony",""))))))))</f>
        <v>dobry</v>
      </c>
      <c r="AF64" s="160" t="str">
        <f>IF(Q22=6,"celujący",IF(Q22=5,"bardzo dobry",IF(Q22=4,"dobry",IF(Q22=3,"dostateczny",IF(Q22=2,"dopuszczający",IF(Q22=1,"niedostateczny",IF(Q22="n","nieklasyfikowany",IF(Q22="z","zwolniony",""))))))))</f>
        <v>bardzo dobry</v>
      </c>
      <c r="AG64" s="160" t="str">
        <f>IF(Q23=6,"celujący",IF(Q23=5,"bardzo dobry",IF(Q23=4,"dobry",IF(Q23=3,"dostateczny",IF(Q23=2,"dopuszczający",IF(Q23=1,"niedostateczny",IF(Q23="n","nieklasyfikowany",IF(Q23="z","zwolniony",""))))))))</f>
        <v>dobry</v>
      </c>
      <c r="AH64" s="160" t="str">
        <f>IF(Q24=6,"celujący",IF(Q24=5,"bardzo dobry",IF(Q24=4,"dobry",IF(Q24=3,"dostateczny",IF(Q24=2,"dopuszczający",IF(Q24=1,"niedostateczny",IF(Q24="n","nieklasyfikowany",IF(Q24="z","zwolniony",""))))))))</f>
        <v>bardzo dobry</v>
      </c>
      <c r="AI64" s="160" t="str">
        <f>IF(Q25=6,"celujący",IF(Q25=5,"bardzo dobry",IF(Q25=4,"dobry",IF(Q25=3,"dostateczny",IF(Q25=2,"dopuszczający",IF(Q25=1,"niedostateczny",IF(Q25="n","nieklasyfikowany",IF(Q25="z","zwolniony",""))))))))</f>
        <v>dobry</v>
      </c>
      <c r="AJ64" s="160" t="str">
        <f>IF(Q26=6,"celujący",IF(Q26=5,"bardzo dobry",IF(Q26=4,"dobry",IF(Q26=3,"dostateczny",IF(Q26=2,"dopuszczający",IF(Q26=1,"niedostateczny",IF(Q26="n","nieklasyfikowany",IF(Q26="z","zwolniony",""))))))))</f>
        <v>dobry</v>
      </c>
      <c r="AK64" s="160" t="str">
        <f>IF(Q27=6,"celujący",IF(Q27=5,"bardzo dobry",IF(Q27=4,"dobry",IF(Q27=3,"dostateczny",IF(Q27=2,"dopuszczający",IF(Q27=1,"niedostateczny",IF(Q27="n","nieklasyfikowany",IF(Q27="z","zwolniony",""))))))))</f>
        <v>bardzo dobry</v>
      </c>
      <c r="AL64" s="160" t="str">
        <f>IF(Q28=6,"celujący",IF(Q28=5,"bardzo dobry",IF(Q28=4,"dobry",IF(Q28=3,"dostateczny",IF(Q28=2,"dopuszczający",IF(Q28=1,"niedostateczny",IF(Q28="n","nieklasyfikowany",IF(Q28="z","zwolniony",""))))))))</f>
        <v>bardzo dobry</v>
      </c>
      <c r="AM64" s="160" t="str">
        <f>IF(Q29=6,"celujący",IF(Q29=5,"bardzo dobry",IF(Q29=4,"dobry",IF(Q29=3,"dostateczny",IF(Q29=2,"dopuszczający",IF(Q29=1,"niedostateczny",IF(Q29="n","nieklasyfikowany",IF(Q29="z","zwolniony",""))))))))</f>
        <v>bardzo dobry</v>
      </c>
      <c r="AN64" s="160" t="str">
        <f>IF(Q30=6,"celujący",IF(Q30=5,"bardzo dobry",IF(Q30=4,"dobry",IF(Q30=3,"dostateczny",IF(Q30=2,"dopuszczający",IF(Q30=1,"niedostateczny",IF(Q30="n","nieklasyfikowany",IF(Q30="z","zwolniony",""))))))))</f>
        <v>bardzo dobry</v>
      </c>
      <c r="AO64" s="160" t="str">
        <f>IF(Q31=6,"celujący",IF(Q31=5,"bardzo dobry",IF(Q31=4,"dobry",IF(Q31=3,"dostateczny",IF(Q31=2,"dopuszczający",IF(Q31=1,"niedostateczny",IF(Q31="n","nieklasyfikowany",IF(Q31="z","zwolniony",""))))))))</f>
        <v>dobry</v>
      </c>
      <c r="AP64" s="160" t="str">
        <f>IF(Q33=6,"celujący",IF(Q33=5,"bardzo dobry",IF(Q33=4,"dobry",IF(Q33=3,"dostateczny",IF(Q33=2,"dopuszczający",IF(Q33=1,"niedostateczny",IF(Q33="n","nieklasyfikowany",IF(Q33="z","zwolniony",""))))))))</f>
        <v>bardzo dobry</v>
      </c>
      <c r="AQ64" s="160" t="str">
        <f>IF(Q34=6,"celujący",IF(Q34=5,"bardzo dobry",IF(Q34=4,"dobry",IF(Q34=3,"dostateczny",IF(Q34=2,"dopuszczający",IF(Q34=1,"niedostateczny",IF(Q34="n","nieklasyfikowany",IF(Q34="z","zwolniony",""))))))))</f>
        <v>dobry</v>
      </c>
      <c r="AR64" s="160" t="str">
        <f>IF(Q35=6,"celujący",IF(Q35=5,"bardzo dobry",IF(Q35=4,"dobry",IF(Q35=3,"dostateczny",IF(Q35=2,"dopuszczający",IF(Q35=1,"niedostateczny",IF(Q35="n","nieklasyfikowany",IF(Q35="z","zwolniony",""))))))))</f>
        <v>bardzo dobry</v>
      </c>
      <c r="AS64" s="160" t="str">
        <f>IF(Q36=6,"celujący",IF(Q36=5,"bardzo dobry",IF(Q36=4,"dobry",IF(Q36=3,"dostateczny",IF(Q36=2,"dopuszczający",IF(Q36=1,"niedostateczny",IF(Q36="n","nieklasyfikowany",IF(Q36="z","zwolniony",""))))))))</f>
        <v>bardzo dobry</v>
      </c>
      <c r="AT64" s="160" t="str">
        <f>IF(Q37=6,"celujący",IF(Q37=5,"bardzo dobry",IF(Q37=4,"dobry",IF(Q37=3,"dostateczny",IF(Q37=2,"dopuszczający",IF(Q37=1,"niedostateczny",IF(Q37="n","nieklasyfikowany",IF(Q37="z","zwolniony",""))))))))</f>
        <v/>
      </c>
      <c r="AU64" s="160" t="str">
        <f>IF(Q38=6,"celujący",IF(Q38=5,"bardzo dobry",IF(Q38=4,"dobry",IF(Q38=3,"dostateczny",IF(Q38=2,"dopuszczający",IF(Q38=1,"niedostateczny",IF(Q38="n","nieklasyfikowany",IF(Q38="z","zwolniony",""))))))))</f>
        <v/>
      </c>
      <c r="AV64" s="160" t="str">
        <f>IF(Q39=6,"celujący",IF(Q39=5,"bardzo dobry",IF(Q39=4,"dobry",IF(Q39=3,"dostateczny",IF(Q39=2,"dopuszczający",IF(Q39=1,"niedostateczny",IF(Q39="n","nieklasyfikowany",IF(Q39="z","zwolniony",""))))))))</f>
        <v/>
      </c>
      <c r="AW64" s="160" t="str">
        <f>IF(Q40=6,"celujący",IF(Q40=5,"bardzo dobry",IF(Q40=4,"dobry",IF(Q40=3,"dostateczny",IF(Q40=2,"dopuszczający",IF(Q40=1,"niedostateczny",IF(Q40="n","nieklasyfikowany",IF(Q40="z","zwolniony",""))))))))</f>
        <v/>
      </c>
      <c r="AX64" s="160" t="str">
        <f>IF(Q41=6,"celujący",IF(Q41=5,"bardzo dobry",IF(Q41=4,"dobry",IF(Q41=3,"dostateczny",IF(Q41=2,"dopuszczający",IF(Q41=1,"niedostateczny",IF(Q41="n","nieklasyfikowany",IF(Q41="z","zwolniony",""))))))))</f>
        <v/>
      </c>
      <c r="AY64" s="160" t="str">
        <f>IF(Q42=6,"celujący",IF(Q42=5,"bardzo dobry",IF(Q42=4,"dobry",IF(Q42=3,"dostateczny",IF(Q42=2,"dopuszczający",IF(Q42=1,"niedostateczny",IF(Q42="n","nieklasyfikowany",IF(Q42="z","zwolniony",""))))))))</f>
        <v/>
      </c>
      <c r="AZ64" s="160" t="str">
        <f>IF(Q43=6,"celujący",IF(Q43=5,"bardzo dobry",IF(Q43=4,"dobry",IF(Q43=3,"dostateczny",IF(Q43=2,"dopuszczający",IF(Q43=1,"niedostateczny",IF(Q43="n","nieklasyfikowany",IF(Q43="z","zwolniony",""))))))))</f>
        <v/>
      </c>
      <c r="BA64" s="160" t="str">
        <f>IF(Q44=6,"celujący",IF(Q44=5,"bardzo dobry",IF(Q44=4,"dobry",IF(Q44=3,"dostateczny",IF(Q44=2,"dopuszczający",IF(Q44=1,"niedostateczny",IF(Q44="n","nieklasyfikowany",IF(Q44="z","zwolniony",""))))))))</f>
        <v/>
      </c>
      <c r="BB64" s="160" t="str">
        <f>IF(Q45=6,"celujący",IF(Q45=5,"bardzo dobry",IF(Q45=4,"dobry",IF(Q45=3,"dostateczny",IF(Q45=2,"dopuszczający",IF(Q45=1,"niedostateczny",IF(Q45="n","nieklasyfikowany",IF(Q45="z","zwolniony",""))))))))</f>
        <v/>
      </c>
      <c r="BC64" s="160" t="str">
        <f>IF(Q46=6,"celujący",IF(Q46=5,"bardzo dobry",IF(Q46=4,"dobry",IF(Q46=3,"dostateczny",IF(Q46=2,"dopuszczający",IF(Q46=1,"niedostateczny",IF(Q46="n","nieklasyfikowany",IF(Q46="z","zwolniony",""))))))))</f>
        <v/>
      </c>
      <c r="BD64" s="160" t="str">
        <f>IF(Q47=6,"celujący",IF(Q47=5,"bardzo dobry",IF(Q47=4,"dobry",IF(Q47=3,"dostateczny",IF(Q47=2,"dopuszczający",IF(Q47=1,"niedostateczny",IF(Q47="n","nieklasyfikowany",IF(Q47="z","zwolniony",""))))))))</f>
        <v/>
      </c>
      <c r="BE64" s="160" t="str">
        <f>IF(Q48=6,"celujący",IF(Q48=5,"bardzo dobry",IF(Q48=4,"dobry",IF(Q48=3,"dostateczny",IF(Q48=2,"dopuszczający",IF(Q48=1,"niedostateczny",IF(Q48="n","nieklasyfikowany",IF(Q48="z","zwolniony",""))))))))</f>
        <v/>
      </c>
      <c r="BF64" s="160" t="str">
        <f>IF(Q49=6,"celujący",IF(Q49=5,"bardzo dobry",IF(Q49=4,"dobry",IF(Q49=3,"dostateczny",IF(Q49=2,"dopuszczający",IF(Q49=1,"niedostateczny",IF(Q49="n","nieklasyfikowany",IF(Q49="z","zwolniony",""))))))))</f>
        <v/>
      </c>
      <c r="BG64" s="160" t="str">
        <f>IF(Q50=6,"celujący",IF(Q50=5,"bardzo dobry",IF(Q50=4,"dobry",IF(Q50=3,"dostateczny",IF(Q50=2,"dopuszczający",IF(Q50=1,"niedostateczny",IF(Q50="n","nieklasyfikowany",IF(Q50="z","zwolniony",""))))))))</f>
        <v/>
      </c>
      <c r="BH64" s="160" t="str">
        <f>IF(Q51=6,"celujący",IF(Q51=5,"bardzo dobry",IF(Q51=4,"dobry",IF(Q51=3,"dostateczny",IF(Q51=2,"dopuszczający",IF(Q51=1,"niedostateczny",IF(Q51="n","nieklasyfikowany",IF(Q51="z","zwolniony",""))))))))</f>
        <v/>
      </c>
    </row>
    <row r="65" spans="24:60" ht="12.75" hidden="1" customHeight="1" x14ac:dyDescent="0.2">
      <c r="X65" s="199" t="str">
        <f>$R$12</f>
        <v>Geografia</v>
      </c>
      <c r="Y65" s="160" t="str">
        <f>IF(R14=6,"celujący",IF(R14=5,"bardzo dobry",IF(R14=4,"dobry",IF(R14=3,"dostateczny",IF(R14=2,"dopuszczający",IF(R14=1,"niedostateczny",IF(R14="n","nieklasyfikowany",IF(I14="z","zwolniony",""))))))))</f>
        <v>dobry</v>
      </c>
      <c r="Z65" s="160" t="str">
        <f>IF(R15=6,"celujący",IF(R15=5,"bardzo dobry",IF(R15=4,"dobry",IF(R15=3,"dostateczny",IF(R15=2,"dopuszczający",IF(R15=1,"niedostateczny",IF(R15="n","nieklasyfikowany",IF(I15="z","zwolniony",""))))))))</f>
        <v>bardzo dobry</v>
      </c>
      <c r="AA65" s="160" t="str">
        <f>IF(R16=6,"celujący",IF(R16=5,"bardzo dobry",IF(R16=4,"dobry",IF(R16=3,"dostateczny",IF(R16=2,"dopuszczający",IF(R16=1,"niedostateczny",IF(R16="n","nieklasyfikowany",IF(I16="z","zwolniony",""))))))))</f>
        <v>bardzo dobry</v>
      </c>
      <c r="AB65" s="160" t="str">
        <f>IF(R18=6,"celujący",IF(R18=5,"bardzo dobry",IF(R18=4,"dobry",IF(R18=3,"dostateczny",IF(R18=2,"dopuszczający",IF(R18=1,"niedostateczny",IF(R18="n","nieklasyfikowany",IF(I18="z","zwolniony",""))))))))</f>
        <v>dobry</v>
      </c>
      <c r="AC65" s="160" t="str">
        <f>IF(R19=6,"celujący",IF(R19=5,"bardzo dobry",IF(R19=4,"dobry",IF(R19=3,"dostateczny",IF(R19=2,"dopuszczający",IF(R19=1,"niedostateczny",IF(R19="n","nieklasyfikowany",IF(I19="z","zwolniony",""))))))))</f>
        <v>bardzo dobry</v>
      </c>
      <c r="AD65" s="160" t="str">
        <f>IF(R20=6,"celujący",IF(R20=5,"bardzo dobry",IF(R20=4,"dobry",IF(R20=3,"dostateczny",IF(R20=2,"dopuszczający",IF(R20=1,"niedostateczny",IF(R20="n","nieklasyfikowany",IF(I20="z","zwolniony",""))))))))</f>
        <v>bardzo dobry</v>
      </c>
      <c r="AE65" s="160" t="str">
        <f>IF(R21=6,"celujący",IF(R21=5,"bardzo dobry",IF(R21=4,"dobry",IF(R21=3,"dostateczny",IF(R21=2,"dopuszczający",IF(R21=1,"niedostateczny",IF(R21="n","nieklasyfikowany",IF(I21="z","zwolniony",""))))))))</f>
        <v>bardzo dobry</v>
      </c>
      <c r="AF65" s="160" t="str">
        <f>IF(R22=6,"celujący",IF(R22=5,"bardzo dobry",IF(R22=4,"dobry",IF(R22=3,"dostateczny",IF(R22=2,"dopuszczający",IF(R22=1,"niedostateczny",IF(R22="n","nieklasyfikowany",IF(I22="z","zwolniony",""))))))))</f>
        <v>bardzo dobry</v>
      </c>
      <c r="AG65" s="160" t="str">
        <f>IF(R23=6,"celujący",IF(R23=5,"bardzo dobry",IF(R23=4,"dobry",IF(R23=3,"dostateczny",IF(R23=2,"dopuszczający",IF(R23=1,"niedostateczny",IF(R23="n","nieklasyfikowany",IF(I23="z","zwolniony",""))))))))</f>
        <v>dobry</v>
      </c>
      <c r="AH65" s="160" t="str">
        <f>IF(R24=6,"celujący",IF(R24=5,"bardzo dobry",IF(R24=4,"dobry",IF(R24=3,"dostateczny",IF(R24=2,"dopuszczający",IF(R24=1,"niedostateczny",IF(R24="n","nieklasyfikowany",IF(I24="z","zwolniony",""))))))))</f>
        <v>bardzo dobry</v>
      </c>
      <c r="AI65" s="160" t="str">
        <f>IF(R25=6,"celujący",IF(R25=5,"bardzo dobry",IF(R25=4,"dobry",IF(R25=3,"dostateczny",IF(R25=2,"dopuszczający",IF(R25=1,"niedostateczny",IF(R25="n","nieklasyfikowany",IF(I25="z","zwolniony",""))))))))</f>
        <v>dobry</v>
      </c>
      <c r="AJ65" s="160" t="str">
        <f>IF(R26=6,"celujący",IF(R26=5,"bardzo dobry",IF(R26=4,"dobry",IF(R26=3,"dostateczny",IF(R26=2,"dopuszczający",IF(R26=1,"niedostateczny",IF(R26="n","nieklasyfikowany",IF(I26="z","zwolniony",""))))))))</f>
        <v>celujący</v>
      </c>
      <c r="AK65" s="160" t="str">
        <f>IF(R27=6,"celujący",IF(R27=5,"bardzo dobry",IF(R27=4,"dobry",IF(R27=3,"dostateczny",IF(R27=2,"dopuszczający",IF(R27=1,"niedostateczny",IF(R27="n","nieklasyfikowany",IF(I27="z","zwolniony",""))))))))</f>
        <v>bardzo dobry</v>
      </c>
      <c r="AL65" s="160" t="str">
        <f>IF(R28=6,"celujący",IF(R28=5,"bardzo dobry",IF(R28=4,"dobry",IF(R28=3,"dostateczny",IF(R28=2,"dopuszczający",IF(R28=1,"niedostateczny",IF(R28="n","nieklasyfikowany",IF(I28="z","zwolniony",""))))))))</f>
        <v>bardzo dobry</v>
      </c>
      <c r="AM65" s="160" t="str">
        <f>IF(R29=6,"celujący",IF(R29=5,"bardzo dobry",IF(R29=4,"dobry",IF(R29=3,"dostateczny",IF(R29=2,"dopuszczający",IF(R29=1,"niedostateczny",IF(R29="n","nieklasyfikowany",IF(I29="z","zwolniony",""))))))))</f>
        <v>celujący</v>
      </c>
      <c r="AN65" s="160" t="str">
        <f>IF(R30=6,"celujący",IF(R30=5,"bardzo dobry",IF(R30=4,"dobry",IF(R30=3,"dostateczny",IF(R30=2,"dopuszczający",IF(R30=1,"niedostateczny",IF(R30="n","nieklasyfikowany",IF(I30="z","zwolniony",""))))))))</f>
        <v>bardzo dobry</v>
      </c>
      <c r="AO65" s="160" t="str">
        <f>IF(R31=6,"celujący",IF(R31=5,"bardzo dobry",IF(R31=4,"dobry",IF(R31=3,"dostateczny",IF(R31=2,"dopuszczający",IF(R31=1,"niedostateczny",IF(R31="n","nieklasyfikowany",IF(I31="z","zwolniony",""))))))))</f>
        <v>dostateczny</v>
      </c>
      <c r="AP65" s="160" t="str">
        <f>IF(R33=6,"celujący",IF(R33=5,"bardzo dobry",IF(R33=4,"dobry",IF(R33=3,"dostateczny",IF(R33=2,"dopuszczający",IF(R33=1,"niedostateczny",IF(R33="n","nieklasyfikowany",IF(I33="z","zwolniony",""))))))))</f>
        <v/>
      </c>
      <c r="AQ65" s="160" t="str">
        <f>IF(R34=6,"celujący",IF(R34=5,"bardzo dobry",IF(R34=4,"dobry",IF(R34=3,"dostateczny",IF(R34=2,"dopuszczający",IF(R34=1,"niedostateczny",IF(R34="n","nieklasyfikowany",IF(I34="z","zwolniony",""))))))))</f>
        <v>bardzo dobry</v>
      </c>
      <c r="AR65" s="160" t="str">
        <f>IF(R35=6,"celujący",IF(R35=5,"bardzo dobry",IF(R35=4,"dobry",IF(R35=3,"dostateczny",IF(R35=2,"dopuszczający",IF(R35=1,"niedostateczny",IF(R35="n","nieklasyfikowany",IF(I35="z","zwolniony",""))))))))</f>
        <v>dobry</v>
      </c>
      <c r="AS65" s="160" t="str">
        <f>IF(R36=6,"celujący",IF(R36=5,"bardzo dobry",IF(R36=4,"dobry",IF(R36=3,"dostateczny",IF(R36=2,"dopuszczający",IF(R36=1,"niedostateczny",IF(R36="n","nieklasyfikowany",IF(I36="z","zwolniony",""))))))))</f>
        <v>bardzo dobry</v>
      </c>
      <c r="AT65" s="160" t="str">
        <f>IF(R37=6,"celujący",IF(R37=5,"bardzo dobry",IF(R37=4,"dobry",IF(R37=3,"dostateczny",IF(R37=2,"dopuszczający",IF(R37=1,"niedostateczny",IF(R37="n","nieklasyfikowany",IF(I37="z","zwolniony",""))))))))</f>
        <v/>
      </c>
      <c r="AU65" s="160" t="str">
        <f>IF(R38=6,"celujący",IF(R38=5,"bardzo dobry",IF(R38=4,"dobry",IF(R38=3,"dostateczny",IF(R38=2,"dopuszczający",IF(R38=1,"niedostateczny",IF(R38="n","nieklasyfikowany",IF(I38="z","zwolniony",""))))))))</f>
        <v/>
      </c>
      <c r="AV65" s="160" t="str">
        <f>IF(R39=6,"celujący",IF(R39=5,"bardzo dobry",IF(R39=4,"dobry",IF(R39=3,"dostateczny",IF(R39=2,"dopuszczający",IF(R39=1,"niedostateczny",IF(R39="n","nieklasyfikowany",IF(I39="z","zwolniony",""))))))))</f>
        <v/>
      </c>
      <c r="AW65" s="160" t="str">
        <f>IF(R40=6,"celujący",IF(R40=5,"bardzo dobry",IF(R40=4,"dobry",IF(R40=3,"dostateczny",IF(R40=2,"dopuszczający",IF(R40=1,"niedostateczny",IF(R40="n","nieklasyfikowany",IF(I40="z","zwolniony",""))))))))</f>
        <v/>
      </c>
      <c r="AX65" s="160" t="str">
        <f>IF(R41=6,"celujący",IF(R41=5,"bardzo dobry",IF(R41=4,"dobry",IF(R41=3,"dostateczny",IF(R41=2,"dopuszczający",IF(R41=1,"niedostateczny",IF(R41="n","nieklasyfikowany",IF(I41="z","zwolniony",""))))))))</f>
        <v/>
      </c>
      <c r="AY65" s="160" t="str">
        <f>IF(R42=6,"celujący",IF(R42=5,"bardzo dobry",IF(R42=4,"dobry",IF(R42=3,"dostateczny",IF(R42=2,"dopuszczający",IF(R42=1,"niedostateczny",IF(R42="n","nieklasyfikowany",IF(I42="z","zwolniony",""))))))))</f>
        <v/>
      </c>
      <c r="AZ65" s="160" t="str">
        <f>IF(R43=6,"celujący",IF(R43=5,"bardzo dobry",IF(R43=4,"dobry",IF(R43=3,"dostateczny",IF(R43=2,"dopuszczający",IF(R43=1,"niedostateczny",IF(R43="n","nieklasyfikowany",IF(I43="z","zwolniony",""))))))))</f>
        <v/>
      </c>
      <c r="BA65" s="160" t="str">
        <f>IF(R44=6,"celujący",IF(R44=5,"bardzo dobry",IF(R44=4,"dobry",IF(R44=3,"dostateczny",IF(R44=2,"dopuszczający",IF(R44=1,"niedostateczny",IF(R44="n","nieklasyfikowany",IF(I44="z","zwolniony",""))))))))</f>
        <v/>
      </c>
      <c r="BB65" s="160" t="str">
        <f>IF(R45=6,"celujący",IF(R45=5,"bardzo dobry",IF(R45=4,"dobry",IF(R45=3,"dostateczny",IF(R45=2,"dopuszczający",IF(R45=1,"niedostateczny",IF(R45="n","nieklasyfikowany",IF(I45="z","zwolniony",""))))))))</f>
        <v/>
      </c>
      <c r="BC65" s="160" t="str">
        <f>IF(R46=6,"celujący",IF(R46=5,"bardzo dobry",IF(R46=4,"dobry",IF(R46=3,"dostateczny",IF(R46=2,"dopuszczający",IF(R46=1,"niedostateczny",IF(R46="n","nieklasyfikowany",IF(I46="z","zwolniony",""))))))))</f>
        <v/>
      </c>
      <c r="BD65" s="160" t="str">
        <f>IF(R47=6,"celujący",IF(R47=5,"bardzo dobry",IF(R47=4,"dobry",IF(R47=3,"dostateczny",IF(R47=2,"dopuszczający",IF(R47=1,"niedostateczny",IF(R47="n","nieklasyfikowany",IF(I47="z","zwolniony",""))))))))</f>
        <v/>
      </c>
      <c r="BE65" s="160" t="str">
        <f>IF(R48=6,"celujący",IF(R48=5,"bardzo dobry",IF(R48=4,"dobry",IF(R48=3,"dostateczny",IF(R48=2,"dopuszczający",IF(R48=1,"niedostateczny",IF(R48="n","nieklasyfikowany",IF(I48="z","zwolniony",""))))))))</f>
        <v/>
      </c>
      <c r="BF65" s="160" t="str">
        <f>IF(R49=6,"celujący",IF(R49=5,"bardzo dobry",IF(R49=4,"dobry",IF(R49=3,"dostateczny",IF(R49=2,"dopuszczający",IF(R49=1,"niedostateczny",IF(R49="n","nieklasyfikowany",IF(I49="z","zwolniony",""))))))))</f>
        <v/>
      </c>
      <c r="BG65" s="160" t="str">
        <f>IF(R50=6,"celujący",IF(R50=5,"bardzo dobry",IF(R50=4,"dobry",IF(R50=3,"dostateczny",IF(R50=2,"dopuszczający",IF(R50=1,"niedostateczny",IF(R50="n","nieklasyfikowany",IF(I50="z","zwolniony",""))))))))</f>
        <v/>
      </c>
      <c r="BH65" s="160" t="str">
        <f>IF(R51=6,"celujący",IF(R51=5,"bardzo dobry",IF(R51=4,"dobry",IF(R51=3,"dostateczny",IF(R51=2,"dopuszczający",IF(R51=1,"niedostateczny",IF(R51="n","nieklasyfikowany",IF(I51="z","zwolniony",""))))))))</f>
        <v/>
      </c>
    </row>
    <row r="66" spans="24:60" ht="12.75" hidden="1" customHeight="1" x14ac:dyDescent="0.2">
      <c r="X66" s="199" t="str">
        <f>$S$12</f>
        <v>Edukacja dla bezpiecz.</v>
      </c>
      <c r="Y66" s="160" t="str">
        <f>IF(S14=6,"celujący",IF(S14=5,"bardzo dobry",IF(S14=4,"dobry",IF(S14=3,"dostateczny",IF(S14=2,"dopuszczający",IF(S14=1,"niedostateczny",IF(S14="n","nieklasyfikowany",IF(S14="z","zwolniony",""))))))))</f>
        <v>dobry</v>
      </c>
      <c r="Z66" s="160" t="str">
        <f>IF(S15=6,"celujący",IF(S15=5,"bardzo dobry",IF(S15=4,"dobry",IF(S15=3,"dostateczny",IF(S15=2,"dopuszczający",IF(S15=1,"niedostateczny",IF(S15="n","nieklasyfikowany",IF(S15="z","zwolniony",""))))))))</f>
        <v>bardzo dobry</v>
      </c>
      <c r="AA66" s="160" t="str">
        <f>IF(S16=6,"celujący",IF(S16=5,"bardzo dobry",IF(S16=4,"dobry",IF(S16=3,"dostateczny",IF(S16=2,"dopuszczający",IF(S16=1,"niedostateczny",IF(S16="n","nieklasyfikowany",IF(S16="z","zwolniony",""))))))))</f>
        <v>bardzo dobry</v>
      </c>
      <c r="AB66" s="160" t="str">
        <f>IF(S18=6,"celujący",IF(S18=5,"bardzo dobry",IF(S18=4,"dobry",IF(S18=3,"dostateczny",IF(S18=2,"dopuszczający",IF(S18=1,"niedostateczny",IF(S18="n","nieklasyfikowany",IF(S18="z","zwolniony",""))))))))</f>
        <v>dostateczny</v>
      </c>
      <c r="AC66" s="160" t="str">
        <f>IF(S19=6,"celujący",IF(S19=5,"bardzo dobry",IF(S19=4,"dobry",IF(S19=3,"dostateczny",IF(S19=2,"dopuszczający",IF(S19=1,"niedostateczny",IF(S19="n","nieklasyfikowany",IF(S19="z","zwolniony",""))))))))</f>
        <v>bardzo dobry</v>
      </c>
      <c r="AD66" s="160" t="str">
        <f>IF(S20=6,"celujący",IF(S20=5,"bardzo dobry",IF(S20=4,"dobry",IF(S20=3,"dostateczny",IF(S20=2,"dopuszczający",IF(S20=1,"niedostateczny",IF(S20="n","nieklasyfikowany",IF(S20="z","zwolniony",""))))))))</f>
        <v>bardzo dobry</v>
      </c>
      <c r="AE66" s="160" t="str">
        <f>IF(S21=6,"celujący",IF(S21=5,"bardzo dobry",IF(S21=4,"dobry",IF(S21=3,"dostateczny",IF(S21=2,"dopuszczający",IF(S21=1,"niedostateczny",IF(S21="n","nieklasyfikowany",IF(S21="z","zwolniony",""))))))))</f>
        <v>bardzo dobry</v>
      </c>
      <c r="AF66" s="160" t="str">
        <f>IF(S22=6,"celujący",IF(S22=5,"bardzo dobry",IF(S22=4,"dobry",IF(S22=3,"dostateczny",IF(S22=2,"dopuszczający",IF(S22=1,"niedostateczny",IF(S22="n","nieklasyfikowany",IF(S22="z","zwolniony",""))))))))</f>
        <v>dobry</v>
      </c>
      <c r="AG66" s="160" t="str">
        <f>IF(S23=6,"celujący",IF(S23=5,"bardzo dobry",IF(S23=4,"dobry",IF(S23=3,"dostateczny",IF(S23=2,"dopuszczający",IF(S23=1,"niedostateczny",IF(S23="n","nieklasyfikowany",IF(S23="z","zwolniony",""))))))))</f>
        <v>bardzo dobry</v>
      </c>
      <c r="AH66" s="160" t="str">
        <f>IF(S24=6,"celujący",IF(S24=5,"bardzo dobry",IF(S24=4,"dobry",IF(S24=3,"dostateczny",IF(S24=2,"dopuszczający",IF(S24=1,"niedostateczny",IF(S24="n","nieklasyfikowany",IF(S24="z","zwolniony",""))))))))</f>
        <v>bardzo dobry</v>
      </c>
      <c r="AI66" s="160" t="str">
        <f>IF(S25=6,"celujący",IF(S25=5,"bardzo dobry",IF(S25=4,"dobry",IF(S25=3,"dostateczny",IF(S25=2,"dopuszczający",IF(S25=1,"niedostateczny",IF(S25="n","nieklasyfikowany",IF(S25="z","zwolniony",""))))))))</f>
        <v>bardzo dobry</v>
      </c>
      <c r="AJ66" s="160" t="str">
        <f>IF(S26=6,"celujący",IF(S26=5,"bardzo dobry",IF(S26=4,"dobry",IF(S26=3,"dostateczny",IF(S26=2,"dopuszczający",IF(S26=1,"niedostateczny",IF(S26="n","nieklasyfikowany",IF(S26="z","zwolniony",""))))))))</f>
        <v>bardzo dobry</v>
      </c>
      <c r="AK66" s="160" t="str">
        <f>IF(S27=6,"celujący",IF(S27=5,"bardzo dobry",IF(S27=4,"dobry",IF(S27=3,"dostateczny",IF(S27=2,"dopuszczający",IF(S27=1,"niedostateczny",IF(S27="n","nieklasyfikowany",IF(S27="z","zwolniony",""))))))))</f>
        <v>bardzo dobry</v>
      </c>
      <c r="AL66" s="160" t="str">
        <f>IF(S28=6,"celujący",IF(S28=5,"bardzo dobry",IF(S28=4,"dobry",IF(S28=3,"dostateczny",IF(S28=2,"dopuszczający",IF(S28=1,"niedostateczny",IF(S28="n","nieklasyfikowany",IF(S28="z","zwolniony",""))))))))</f>
        <v>celujący</v>
      </c>
      <c r="AM66" s="160" t="str">
        <f>IF(S29=6,"celujący",IF(S29=5,"bardzo dobry",IF(S29=4,"dobry",IF(S29=3,"dostateczny",IF(S29=2,"dopuszczający",IF(S29=1,"niedostateczny",IF(S29="n","nieklasyfikowany",IF(S29="z","zwolniony",""))))))))</f>
        <v>bardzo dobry</v>
      </c>
      <c r="AN66" s="160" t="str">
        <f>IF(S30=6,"celujący",IF(S30=5,"bardzo dobry",IF(S30=4,"dobry",IF(S30=3,"dostateczny",IF(S30=2,"dopuszczający",IF(S30=1,"niedostateczny",IF(S30="n","nieklasyfikowany",IF(S30="z","zwolniony",""))))))))</f>
        <v>bardzo dobry</v>
      </c>
      <c r="AO66" s="160" t="str">
        <f>IF(S31=6,"celujący",IF(S31=5,"bardzo dobry",IF(S31=4,"dobry",IF(S31=3,"dostateczny",IF(S31=2,"dopuszczający",IF(S31=1,"niedostateczny",IF(S31="n","nieklasyfikowany",IF(S31="z","zwolniony",""))))))))</f>
        <v>dostateczny</v>
      </c>
      <c r="AP66" s="160" t="str">
        <f>IF(S33=6,"celujący",IF(S33=5,"bardzo dobry",IF(S33=4,"dobry",IF(S33=3,"dostateczny",IF(S33=2,"dopuszczający",IF(S33=1,"niedostateczny",IF(S33="n","nieklasyfikowany",IF(S33="z","zwolniony",""))))))))</f>
        <v>bardzo dobry</v>
      </c>
      <c r="AQ66" s="160" t="str">
        <f>IF(S34=6,"celujący",IF(S34=5,"bardzo dobry",IF(S34=4,"dobry",IF(S34=3,"dostateczny",IF(S34=2,"dopuszczający",IF(S34=1,"niedostateczny",IF(S34="n","nieklasyfikowany",IF(S34="z","zwolniony",""))))))))</f>
        <v>dobry</v>
      </c>
      <c r="AR66" s="160" t="str">
        <f>IF(S35=6,"celujący",IF(S35=5,"bardzo dobry",IF(S35=4,"dobry",IF(S35=3,"dostateczny",IF(S35=2,"dopuszczający",IF(S35=1,"niedostateczny",IF(S35="n","nieklasyfikowany",IF(S35="z","zwolniony",""))))))))</f>
        <v>dobry</v>
      </c>
      <c r="AS66" s="160" t="str">
        <f>IF(S36=6,"celujący",IF(S36=5,"bardzo dobry",IF(S36=4,"dobry",IF(S36=3,"dostateczny",IF(S36=2,"dopuszczający",IF(S36=1,"niedostateczny",IF(S36="n","nieklasyfikowany",IF(S36="z","zwolniony",""))))))))</f>
        <v>bardzo dobry</v>
      </c>
      <c r="AT66" s="160" t="str">
        <f>IF(S37=6,"celujący",IF(S37=5,"bardzo dobry",IF(S37=4,"dobry",IF(S37=3,"dostateczny",IF(S37=2,"dopuszczający",IF(S37=1,"niedostateczny",IF(S37="n","nieklasyfikowany",IF(S37="z","zwolniony",""))))))))</f>
        <v/>
      </c>
      <c r="AU66" s="160" t="str">
        <f>IF(S38=6,"celujący",IF(S38=5,"bardzo dobry",IF(S38=4,"dobry",IF(S38=3,"dostateczny",IF(S38=2,"dopuszczający",IF(S38=1,"niedostateczny",IF(S38="n","nieklasyfikowany",IF(S38="z","zwolniony",""))))))))</f>
        <v/>
      </c>
      <c r="AV66" s="160" t="str">
        <f>IF(S39=6,"celujący",IF(S39=5,"bardzo dobry",IF(S39=4,"dobry",IF(S39=3,"dostateczny",IF(S39=2,"dopuszczający",IF(S39=1,"niedostateczny",IF(S39="n","nieklasyfikowany",IF(S39="z","zwolniony",""))))))))</f>
        <v/>
      </c>
      <c r="AW66" s="160" t="str">
        <f>IF(S40=6,"celujący",IF(S40=5,"bardzo dobry",IF(S40=4,"dobry",IF(S40=3,"dostateczny",IF(S40=2,"dopuszczający",IF(S40=1,"niedostateczny",IF(S40="n","nieklasyfikowany",IF(S40="z","zwolniony",""))))))))</f>
        <v/>
      </c>
      <c r="AX66" s="160" t="str">
        <f>IF(S41=6,"celujący",IF(S41=5,"bardzo dobry",IF(S41=4,"dobry",IF(S41=3,"dostateczny",IF(S41=2,"dopuszczający",IF(S41=1,"niedostateczny",IF(S41="n","nieklasyfikowany",IF(S41="z","zwolniony",""))))))))</f>
        <v/>
      </c>
      <c r="AY66" s="160" t="str">
        <f>IF(S42=6,"celujący",IF(S42=5,"bardzo dobry",IF(S42=4,"dobry",IF(S42=3,"dostateczny",IF(S42=2,"dopuszczający",IF(S42=1,"niedostateczny",IF(S42="n","nieklasyfikowany",IF(S42="z","zwolniony",""))))))))</f>
        <v/>
      </c>
      <c r="AZ66" s="160" t="str">
        <f>IF(S43=6,"celujący",IF(S43=5,"bardzo dobry",IF(S43=4,"dobry",IF(S43=3,"dostateczny",IF(S43=2,"dopuszczający",IF(S43=1,"niedostateczny",IF(S43="n","nieklasyfikowany",IF(S43="z","zwolniony",""))))))))</f>
        <v/>
      </c>
      <c r="BA66" s="160" t="str">
        <f>IF(S44=6,"celujący",IF(S44=5,"bardzo dobry",IF(S44=4,"dobry",IF(S44=3,"dostateczny",IF(S44=2,"dopuszczający",IF(S44=1,"niedostateczny",IF(S44="n","nieklasyfikowany",IF(S44="z","zwolniony",""))))))))</f>
        <v/>
      </c>
      <c r="BB66" s="160" t="str">
        <f>IF(S45=6,"celujący",IF(S45=5,"bardzo dobry",IF(S45=4,"dobry",IF(S45=3,"dostateczny",IF(S45=2,"dopuszczający",IF(S45=1,"niedostateczny",IF(S45="n","nieklasyfikowany",IF(S45="z","zwolniony",""))))))))</f>
        <v/>
      </c>
      <c r="BC66" s="160" t="str">
        <f>IF(S46=6,"celujący",IF(S46=5,"bardzo dobry",IF(S46=4,"dobry",IF(S46=3,"dostateczny",IF(S46=2,"dopuszczający",IF(S46=1,"niedostateczny",IF(S46="n","nieklasyfikowany",IF(S46="z","zwolniony",""))))))))</f>
        <v/>
      </c>
      <c r="BD66" s="160" t="str">
        <f>IF(S47=6,"celujący",IF(S47=5,"bardzo dobry",IF(S47=4,"dobry",IF(S47=3,"dostateczny",IF(S47=2,"dopuszczający",IF(S47=1,"niedostateczny",IF(S47="n","nieklasyfikowany",IF(S47="z","zwolniony",""))))))))</f>
        <v/>
      </c>
      <c r="BE66" s="160" t="str">
        <f>IF(S48=6,"celujący",IF(S48=5,"bardzo dobry",IF(S48=4,"dobry",IF(S48=3,"dostateczny",IF(S48=2,"dopuszczający",IF(S48=1,"niedostateczny",IF(S48="n","nieklasyfikowany",IF(S48="z","zwolniony",""))))))))</f>
        <v/>
      </c>
      <c r="BF66" s="160" t="str">
        <f>IF(S49=6,"celujący",IF(S49=5,"bardzo dobry",IF(S49=4,"dobry",IF(S49=3,"dostateczny",IF(S49=2,"dopuszczający",IF(S49=1,"niedostateczny",IF(S49="n","nieklasyfikowany",IF(S49="z","zwolniony",""))))))))</f>
        <v/>
      </c>
      <c r="BG66" s="160" t="str">
        <f>IF(S50=6,"celujący",IF(S50=5,"bardzo dobry",IF(S50=4,"dobry",IF(S50=3,"dostateczny",IF(S50=2,"dopuszczający",IF(S50=1,"niedostateczny",IF(S50="n","nieklasyfikowany",IF(S50="z","zwolniony",""))))))))</f>
        <v/>
      </c>
      <c r="BH66" s="160" t="str">
        <f>IF(S51=6,"celujący",IF(S51=5,"bardzo dobry",IF(S51=4,"dobry",IF(S51=3,"dostateczny",IF(S51=2,"dopuszczający",IF(S51=1,"niedostateczny",IF(S51="n","nieklasyfikowany",IF(S51="z","zwolniony",""))))))))</f>
        <v/>
      </c>
    </row>
    <row r="67" spans="24:60" ht="12.75" hidden="1" customHeight="1" x14ac:dyDescent="0.2">
      <c r="X67" s="199" t="str">
        <f>$T$12</f>
        <v>Wiedza o społeczeństwie</v>
      </c>
      <c r="Y67" s="160" t="str">
        <f>IF(T14=6,"celujący",IF(T14=5,"bardzo dobry",IF(T14=4,"dobry",IF(T14=3,"dostateczny",IF(T14=2,"dopuszczający",IF(T14=1,"niedostateczny",IF(T14="n","nieklasyfikowany",IF(T14="z","zwolniony",""))))))))</f>
        <v>dobry</v>
      </c>
      <c r="Z67" s="160" t="str">
        <f>IF(T15=6,"celujący",IF(T15=5,"bardzo dobry",IF(T15=4,"dobry",IF(T15=3,"dostateczny",IF(T15=2,"dopuszczający",IF(T15=1,"niedostateczny",IF(T15="n","nieklasyfikowany",IF(T15="z","zwolniony",""))))))))</f>
        <v>bardzo dobry</v>
      </c>
      <c r="AA67" s="160" t="str">
        <f>IF(T16=6,"celujący",IF(T16=5,"bardzo dobry",IF(T16=4,"dobry",IF(T16=3,"dostateczny",IF(T16=2,"dopuszczający",IF(T16=1,"niedostateczny",IF(T16="n","nieklasyfikowany",IF(T16="z","zwolniony",""))))))))</f>
        <v>dobry</v>
      </c>
      <c r="AB67" s="160" t="str">
        <f>IF(T18=6,"celujący",IF(T18=5,"bardzo dobry",IF(T18=4,"dobry",IF(T18=3,"dostateczny",IF(T18=2,"dopuszczający",IF(T18=1,"niedostateczny",IF(T18="n","nieklasyfikowany",IF(T18="z","zwolniony",""))))))))</f>
        <v>dobry</v>
      </c>
      <c r="AC67" s="160" t="str">
        <f>IF(T19=6,"celujący",IF(T19=5,"bardzo dobry",IF(T19=4,"dobry",IF(T19=3,"dostateczny",IF(T19=2,"dopuszczający",IF(T19=1,"niedostateczny",IF(T19="n","nieklasyfikowany",IF(T19="z","zwolniony",""))))))))</f>
        <v>bardzo dobry</v>
      </c>
      <c r="AD67" s="160" t="str">
        <f>IF(T20=6,"celujący",IF(T20=5,"bardzo dobry",IF(T20=4,"dobry",IF(T20=3,"dostateczny",IF(T20=2,"dopuszczający",IF(T20=1,"niedostateczny",IF(T20="n","nieklasyfikowany",IF(T20="z","zwolniony",""))))))))</f>
        <v>bardzo dobry</v>
      </c>
      <c r="AE67" s="160" t="str">
        <f>IF(T21=6,"celujący",IF(T21=5,"bardzo dobry",IF(T21=4,"dobry",IF(T21=3,"dostateczny",IF(T21=2,"dopuszczający",IF(T21=1,"niedostateczny",IF(T21="n","nieklasyfikowany",IF(T21="z","zwolniony",""))))))))</f>
        <v>dobry</v>
      </c>
      <c r="AF67" s="160" t="str">
        <f>IF(T22=6,"celujący",IF(T22=5,"bardzo dobry",IF(T22=4,"dobry",IF(T22=3,"dostateczny",IF(T22=2,"dopuszczający",IF(T22=1,"niedostateczny",IF(T22="n","nieklasyfikowany",IF(T22="z","zwolniony",""))))))))</f>
        <v>dobry</v>
      </c>
      <c r="AG67" s="160" t="str">
        <f>IF(T23=6,"celujący",IF(T23=5,"bardzo dobry",IF(T23=4,"dobry",IF(T23=3,"dostateczny",IF(T23=2,"dopuszczający",IF(T23=1,"niedostateczny",IF(T23="n","nieklasyfikowany",IF(T23="z","zwolniony",""))))))))</f>
        <v>dobry</v>
      </c>
      <c r="AH67" s="160" t="str">
        <f>IF(T24=6,"celujący",IF(T24=5,"bardzo dobry",IF(T24=4,"dobry",IF(T24=3,"dostateczny",IF(T24=2,"dopuszczający",IF(T24=1,"niedostateczny",IF(T24="n","nieklasyfikowany",IF(T24="z","zwolniony",""))))))))</f>
        <v>dobry</v>
      </c>
      <c r="AI67" s="160" t="str">
        <f>IF(T25=6,"celujący",IF(T25=5,"bardzo dobry",IF(T25=4,"dobry",IF(T25=3,"dostateczny",IF(T25=2,"dopuszczający",IF(T25=1,"niedostateczny",IF(T25="n","nieklasyfikowany",IF(T25="z","zwolniony",""))))))))</f>
        <v>dobry</v>
      </c>
      <c r="AJ67" s="160" t="str">
        <f>IF(T26=6,"celujący",IF(T26=5,"bardzo dobry",IF(T26=4,"dobry",IF(T26=3,"dostateczny",IF(T26=2,"dopuszczający",IF(T26=1,"niedostateczny",IF(T26="n","nieklasyfikowany",IF(T26="z","zwolniony",""))))))))</f>
        <v>bardzo dobry</v>
      </c>
      <c r="AK67" s="160" t="str">
        <f>IF(T27=6,"celujący",IF(T27=5,"bardzo dobry",IF(T27=4,"dobry",IF(T27=3,"dostateczny",IF(T27=2,"dopuszczający",IF(T27=1,"niedostateczny",IF(T27="n","nieklasyfikowany",IF(T27="z","zwolniony",""))))))))</f>
        <v>dobry</v>
      </c>
      <c r="AL67" s="160" t="str">
        <f>IF(T28=6,"celujący",IF(T28=5,"bardzo dobry",IF(T28=4,"dobry",IF(T28=3,"dostateczny",IF(T28=2,"dopuszczający",IF(T28=1,"niedostateczny",IF(T28="n","nieklasyfikowany",IF(T28="z","zwolniony",""))))))))</f>
        <v>bardzo dobry</v>
      </c>
      <c r="AM67" s="160" t="str">
        <f>IF(T29=6,"celujący",IF(T29=5,"bardzo dobry",IF(T29=4,"dobry",IF(T29=3,"dostateczny",IF(T29=2,"dopuszczający",IF(T29=1,"niedostateczny",IF(T29="n","nieklasyfikowany",IF(T29="z","zwolniony",""))))))))</f>
        <v>bardzo dobry</v>
      </c>
      <c r="AN67" s="160" t="str">
        <f>IF(T30=6,"celujący",IF(T30=5,"bardzo dobry",IF(T30=4,"dobry",IF(T30=3,"dostateczny",IF(T30=2,"dopuszczający",IF(T30=1,"niedostateczny",IF(T30="n","nieklasyfikowany",IF(T30="z","zwolniony",""))))))))</f>
        <v>dobry</v>
      </c>
      <c r="AO67" s="160" t="str">
        <f>IF(T31=6,"celujący",IF(T31=5,"bardzo dobry",IF(T31=4,"dobry",IF(T31=3,"dostateczny",IF(T31=2,"dopuszczający",IF(T31=1,"niedostateczny",IF(T31="n","nieklasyfikowany",IF(T31="z","zwolniony",""))))))))</f>
        <v>dostateczny</v>
      </c>
      <c r="AP67" s="160" t="str">
        <f>IF(T33=6,"celujący",IF(T33=5,"bardzo dobry",IF(T33=4,"dobry",IF(T33=3,"dostateczny",IF(T33=2,"dopuszczający",IF(T33=1,"niedostateczny",IF(T33="n","nieklasyfikowany",IF(T33="z","zwolniony",""))))))))</f>
        <v>dobry</v>
      </c>
      <c r="AQ67" s="160" t="str">
        <f>IF(T34=6,"celujący",IF(T34=5,"bardzo dobry",IF(T34=4,"dobry",IF(T34=3,"dostateczny",IF(T34=2,"dopuszczający",IF(T34=1,"niedostateczny",IF(T34="n","nieklasyfikowany",IF(T34="z","zwolniony",""))))))))</f>
        <v>dobry</v>
      </c>
      <c r="AR67" s="160" t="str">
        <f>IF(T35=6,"celujący",IF(T35=5,"bardzo dobry",IF(T35=4,"dobry",IF(T35=3,"dostateczny",IF(T35=2,"dopuszczający",IF(T35=1,"niedostateczny",IF(T35="n","nieklasyfikowany",IF(T35="z","zwolniony",""))))))))</f>
        <v>dobry</v>
      </c>
      <c r="AS67" s="160" t="str">
        <f>IF(T36=6,"celujący",IF(T36=5,"bardzo dobry",IF(T36=4,"dobry",IF(T36=3,"dostateczny",IF(T36=2,"dopuszczający",IF(T36=1,"niedostateczny",IF(T36="n","nieklasyfikowany",IF(T36="z","zwolniony",""))))))))</f>
        <v>bardzo dobry</v>
      </c>
      <c r="AT67" s="160" t="str">
        <f>IF(T37=6,"celujący",IF(T37=5,"bardzo dobry",IF(T37=4,"dobry",IF(T37=3,"dostateczny",IF(T37=2,"dopuszczający",IF(T37=1,"niedostateczny",IF(T37="n","nieklasyfikowany",IF(T37="z","zwolniony",""))))))))</f>
        <v/>
      </c>
      <c r="AU67" s="160" t="str">
        <f>IF(T38=6,"celujący",IF(T38=5,"bardzo dobry",IF(T38=4,"dobry",IF(T38=3,"dostateczny",IF(T38=2,"dopuszczający",IF(T38=1,"niedostateczny",IF(T38="n","nieklasyfikowany",IF(T38="z","zwolniony",""))))))))</f>
        <v/>
      </c>
      <c r="AV67" s="160" t="str">
        <f>IF(T39=6,"celujący",IF(T39=5,"bardzo dobry",IF(T39=4,"dobry",IF(T39=3,"dostateczny",IF(T39=2,"dopuszczający",IF(T39=1,"niedostateczny",IF(T39="n","nieklasyfikowany",IF(T39="z","zwolniony",""))))))))</f>
        <v/>
      </c>
      <c r="AW67" s="160" t="str">
        <f>IF(T40=6,"celujący",IF(T40=5,"bardzo dobry",IF(T40=4,"dobry",IF(T40=3,"dostateczny",IF(T40=2,"dopuszczający",IF(T40=1,"niedostateczny",IF(T40="n","nieklasyfikowany",IF(T40="z","zwolniony",""))))))))</f>
        <v/>
      </c>
      <c r="AX67" s="160" t="str">
        <f>IF(T41=6,"celujący",IF(T41=5,"bardzo dobry",IF(T41=4,"dobry",IF(T41=3,"dostateczny",IF(T41=2,"dopuszczający",IF(T41=1,"niedostateczny",IF(T41="n","nieklasyfikowany",IF(T41="z","zwolniony",""))))))))</f>
        <v/>
      </c>
      <c r="AY67" s="160" t="str">
        <f>IF(T42=6,"celujący",IF(T42=5,"bardzo dobry",IF(T42=4,"dobry",IF(T42=3,"dostateczny",IF(T42=2,"dopuszczający",IF(T42=1,"niedostateczny",IF(T42="n","nieklasyfikowany",IF(T42="z","zwolniony",""))))))))</f>
        <v/>
      </c>
      <c r="AZ67" s="160" t="str">
        <f>IF(T43=6,"celujący",IF(T43=5,"bardzo dobry",IF(T43=4,"dobry",IF(T43=3,"dostateczny",IF(T43=2,"dopuszczający",IF(T43=1,"niedostateczny",IF(T43="n","nieklasyfikowany",IF(T43="z","zwolniony",""))))))))</f>
        <v/>
      </c>
      <c r="BA67" s="160" t="str">
        <f>IF(T44=6,"celujący",IF(T44=5,"bardzo dobry",IF(T44=4,"dobry",IF(T44=3,"dostateczny",IF(T44=2,"dopuszczający",IF(T44=1,"niedostateczny",IF(T44="n","nieklasyfikowany",IF(T44="z","zwolniony",""))))))))</f>
        <v/>
      </c>
      <c r="BB67" s="160" t="str">
        <f>IF(T45=6,"celujący",IF(T45=5,"bardzo dobry",IF(T45=4,"dobry",IF(T45=3,"dostateczny",IF(T45=2,"dopuszczający",IF(T45=1,"niedostateczny",IF(T45="n","nieklasyfikowany",IF(T45="z","zwolniony",""))))))))</f>
        <v/>
      </c>
      <c r="BC67" s="160" t="str">
        <f>IF(T46=6,"celujący",IF(T46=5,"bardzo dobry",IF(T46=4,"dobry",IF(T46=3,"dostateczny",IF(T46=2,"dopuszczający",IF(T46=1,"niedostateczny",IF(T46="n","nieklasyfikowany",IF(T46="z","zwolniony",""))))))))</f>
        <v/>
      </c>
      <c r="BD67" s="160" t="str">
        <f>IF(T47=6,"celujący",IF(T47=5,"bardzo dobry",IF(T47=4,"dobry",IF(T47=3,"dostateczny",IF(T47=2,"dopuszczający",IF(T47=1,"niedostateczny",IF(T47="n","nieklasyfikowany",IF(T47="z","zwolniony",""))))))))</f>
        <v/>
      </c>
      <c r="BE67" s="160" t="str">
        <f>IF(T48=6,"celujący",IF(T48=5,"bardzo dobry",IF(T48=4,"dobry",IF(T48=3,"dostateczny",IF(T48=2,"dopuszczający",IF(T48=1,"niedostateczny",IF(T48="n","nieklasyfikowany",IF(T48="z","zwolniony",""))))))))</f>
        <v/>
      </c>
      <c r="BF67" s="160" t="str">
        <f>IF(T49=6,"celujący",IF(T49=5,"bardzo dobry",IF(T49=4,"dobry",IF(T49=3,"dostateczny",IF(T49=2,"dopuszczający",IF(T49=1,"niedostateczny",IF(T49="n","nieklasyfikowany",IF(T49="z","zwolniony",""))))))))</f>
        <v/>
      </c>
      <c r="BG67" s="160" t="str">
        <f>IF(T50=6,"celujący",IF(T50=5,"bardzo dobry",IF(T50=4,"dobry",IF(T50=3,"dostateczny",IF(T50=2,"dopuszczający",IF(T50=1,"niedostateczny",IF(T50="n","nieklasyfikowany",IF(T50="z","zwolniony",""))))))))</f>
        <v/>
      </c>
      <c r="BH67" s="160" t="str">
        <f>IF(T51=6,"celujący",IF(T51=5,"bardzo dobry",IF(T51=4,"dobry",IF(T51=3,"dostateczny",IF(T51=2,"dopuszczający",IF(T51=1,"niedostateczny",IF(T51="n","nieklasyfikowany",IF(T51="z","zwolniony",""))))))))</f>
        <v/>
      </c>
    </row>
    <row r="68" spans="24:60" ht="12.75" hidden="1" customHeight="1" x14ac:dyDescent="0.2">
      <c r="X68" s="199" t="str">
        <f>$U$12</f>
        <v>Historia</v>
      </c>
      <c r="Y68" s="160" t="str">
        <f>IF(U14=6,"celujący",IF(U14=5,"bardzo dobry",IF(U14=4,"dobry",IF(U14=3,"dostateczny",IF(U14=2,"dopuszczający",IF(U14=1,"niedostateczny",IF(U14="n","nieklasyfikowany",IF(U14="z","zwolniony",""))))))))</f>
        <v>dobry</v>
      </c>
      <c r="Z68" s="160" t="str">
        <f>IF(U15=6,"celujący",IF(U15=5,"bardzo dobry",IF(U15=4,"dobry",IF(U15=3,"dostateczny",IF(U15=2,"dopuszczający",IF(U15=1,"niedostateczny",IF(U15="n","nieklasyfikowany",IF(U15="z","zwolniony",""))))))))</f>
        <v>dobry</v>
      </c>
      <c r="AA68" s="160" t="str">
        <f>IF(U16=6,"celujący",IF(U16=5,"bardzo dobry",IF(U16=4,"dobry",IF(U16=3,"dostateczny",IF(U16=2,"dopuszczający",IF(U16=1,"niedostateczny",IF(U16="n","nieklasyfikowany",IF(U16="z","zwolniony",""))))))))</f>
        <v>dobry</v>
      </c>
      <c r="AB68" s="160" t="str">
        <f>IF(U18=6,"celujący",IF(U18=5,"bardzo dobry",IF(U18=4,"dobry",IF(U18=3,"dostateczny",IF(U18=2,"dopuszczający",IF(U18=1,"niedostateczny",IF(U18="n","nieklasyfikowany",IF(U18="z","zwolniony",""))))))))</f>
        <v>dostateczny</v>
      </c>
      <c r="AC68" s="160" t="str">
        <f>IF(U19=6,"celujący",IF(U19=5,"bardzo dobry",IF(U19=4,"dobry",IF(U19=3,"dostateczny",IF(U19=2,"dopuszczający",IF(U19=1,"niedostateczny",IF(U19="n","nieklasyfikowany",IF(U19="z","zwolniony",""))))))))</f>
        <v>bardzo dobry</v>
      </c>
      <c r="AD68" s="160" t="str">
        <f>IF(U20=6,"celujący",IF(U20=5,"bardzo dobry",IF(U20=4,"dobry",IF(U20=3,"dostateczny",IF(U20=2,"dopuszczający",IF(U20=1,"niedostateczny",IF(U20="n","nieklasyfikowany",IF(U20="z","zwolniony",""))))))))</f>
        <v>bardzo dobry</v>
      </c>
      <c r="AE68" s="160" t="str">
        <f>IF(U21=6,"celujący",IF(U21=5,"bardzo dobry",IF(U21=4,"dobry",IF(U21=3,"dostateczny",IF(U21=2,"dopuszczający",IF(U21=1,"niedostateczny",IF(U21="n","nieklasyfikowany",IF(U21="z","zwolniony",""))))))))</f>
        <v>dobry</v>
      </c>
      <c r="AF68" s="160" t="str">
        <f>IF(U22=6,"celujący",IF(U22=5,"bardzo dobry",IF(U22=4,"dobry",IF(U22=3,"dostateczny",IF(U22=2,"dopuszczający",IF(U22=1,"niedostateczny",IF(U22="n","nieklasyfikowany",IF(U22="z","zwolniony",""))))))))</f>
        <v>dobry</v>
      </c>
      <c r="AG68" s="160" t="str">
        <f>IF(U23=6,"celujący",IF(U23=5,"bardzo dobry",IF(U23=4,"dobry",IF(U23=3,"dostateczny",IF(U23=2,"dopuszczający",IF(U23=1,"niedostateczny",IF(U23="n","nieklasyfikowany",IF(U23="z","zwolniony",""))))))))</f>
        <v>dobry</v>
      </c>
      <c r="AH68" s="160" t="str">
        <f>IF(U24=6,"celujący",IF(U24=5,"bardzo dobry",IF(U24=4,"dobry",IF(U24=3,"dostateczny",IF(U24=2,"dopuszczający",IF(U24=1,"niedostateczny",IF(U24="n","nieklasyfikowany",IF(U24="z","zwolniony",""))))))))</f>
        <v>dobry</v>
      </c>
      <c r="AI68" s="160" t="str">
        <f>IF(U25=6,"celujący",IF(U25=5,"bardzo dobry",IF(U25=4,"dobry",IF(U25=3,"dostateczny",IF(U25=2,"dopuszczający",IF(U25=1,"niedostateczny",IF(U25="n","nieklasyfikowany",IF(U25="z","zwolniony",""))))))))</f>
        <v>dobry</v>
      </c>
      <c r="AJ68" s="160" t="str">
        <f>IF(U26=6,"celujący",IF(U26=5,"bardzo dobry",IF(U26=4,"dobry",IF(U26=3,"dostateczny",IF(U26=2,"dopuszczający",IF(U26=1,"niedostateczny",IF(U26="n","nieklasyfikowany",IF(U26="z","zwolniony",""))))))))</f>
        <v>bardzo dobry</v>
      </c>
      <c r="AK68" s="160" t="str">
        <f>IF(U27=6,"celujący",IF(U27=5,"bardzo dobry",IF(U27=4,"dobry",IF(U27=3,"dostateczny",IF(U27=2,"dopuszczający",IF(U27=1,"niedostateczny",IF(U27="n","nieklasyfikowany",IF(U27="z","zwolniony",""))))))))</f>
        <v>dobry</v>
      </c>
      <c r="AL68" s="160" t="str">
        <f>IF(U28=6,"celujący",IF(U28=5,"bardzo dobry",IF(U28=4,"dobry",IF(U28=3,"dostateczny",IF(U28=2,"dopuszczający",IF(U28=1,"niedostateczny",IF(U28="n","nieklasyfikowany",IF(U28="z","zwolniony",""))))))))</f>
        <v>bardzo dobry</v>
      </c>
      <c r="AM68" s="160" t="str">
        <f>IF(U29=6,"celujący",IF(U29=5,"bardzo dobry",IF(U29=4,"dobry",IF(U29=3,"dostateczny",IF(U29=2,"dopuszczający",IF(U29=1,"niedostateczny",IF(U29="n","nieklasyfikowany",IF(U29="z","zwolniony",""))))))))</f>
        <v>bardzo dobry</v>
      </c>
      <c r="AN68" s="160" t="str">
        <f>IF(U30=6,"celujący",IF(U30=5,"bardzo dobry",IF(U30=4,"dobry",IF(U30=3,"dostateczny",IF(U30=2,"dopuszczający",IF(U30=1,"niedostateczny",IF(U30="n","nieklasyfikowany",IF(U30="z","zwolniony",""))))))))</f>
        <v>dobry</v>
      </c>
      <c r="AO68" s="160" t="str">
        <f>IF(U31=6,"celujący",IF(U31=5,"bardzo dobry",IF(U31=4,"dobry",IF(U31=3,"dostateczny",IF(U31=2,"dopuszczający",IF(U31=1,"niedostateczny",IF(U31="n","nieklasyfikowany",IF(U31="z","zwolniony",""))))))))</f>
        <v>dostateczny</v>
      </c>
      <c r="AP68" s="160" t="str">
        <f>IF(U33=6,"celujący",IF(U33=5,"bardzo dobry",IF(U33=4,"dobry",IF(U33=3,"dostateczny",IF(U33=2,"dopuszczający",IF(U33=1,"niedostateczny",IF(U33="n","nieklasyfikowany",IF(U33="z","zwolniony",""))))))))</f>
        <v>dobry</v>
      </c>
      <c r="AQ68" s="160" t="str">
        <f>IF(U34=6,"celujący",IF(U34=5,"bardzo dobry",IF(U34=4,"dobry",IF(U34=3,"dostateczny",IF(U34=2,"dopuszczający",IF(U34=1,"niedostateczny",IF(U34="n","nieklasyfikowany",IF(U34="z","zwolniony",""))))))))</f>
        <v>dobry</v>
      </c>
      <c r="AR68" s="160" t="str">
        <f>IF(U35=6,"celujący",IF(U35=5,"bardzo dobry",IF(U35=4,"dobry",IF(U35=3,"dostateczny",IF(U35=2,"dopuszczający",IF(U35=1,"niedostateczny",IF(U35="n","nieklasyfikowany",IF(U35="z","zwolniony",""))))))))</f>
        <v>dobry</v>
      </c>
      <c r="AS68" s="160" t="str">
        <f>IF(U36=6,"celujący",IF(U36=5,"bardzo dobry",IF(U36=4,"dobry",IF(U36=3,"dostateczny",IF(U36=2,"dopuszczający",IF(U36=1,"niedostateczny",IF(U36="n","nieklasyfikowany",IF(U36="z","zwolniony",""))))))))</f>
        <v>bardzo dobry</v>
      </c>
      <c r="AT68" s="160" t="str">
        <f>IF(U37=6,"celujący",IF(U37=5,"bardzo dobry",IF(U37=4,"dobry",IF(U37=3,"dostateczny",IF(U37=2,"dopuszczający",IF(U37=1,"niedostateczny",IF(U37="n","nieklasyfikowany",IF(U37="z","zwolniony",""))))))))</f>
        <v/>
      </c>
      <c r="AU68" s="160" t="str">
        <f>IF(U38=6,"celujący",IF(U38=5,"bardzo dobry",IF(U38=4,"dobry",IF(U38=3,"dostateczny",IF(U38=2,"dopuszczający",IF(U38=1,"niedostateczny",IF(U38="n","nieklasyfikowany",IF(U38="z","zwolniony",""))))))))</f>
        <v/>
      </c>
      <c r="AV68" s="160" t="str">
        <f>IF(U39=6,"celujący",IF(U39=5,"bardzo dobry",IF(U39=4,"dobry",IF(U39=3,"dostateczny",IF(U39=2,"dopuszczający",IF(U39=1,"niedostateczny",IF(U39="n","nieklasyfikowany",IF(U39="z","zwolniony",""))))))))</f>
        <v/>
      </c>
      <c r="AW68" s="160" t="str">
        <f>IF(U40=6,"celujący",IF(U40=5,"bardzo dobry",IF(U40=4,"dobry",IF(U40=3,"dostateczny",IF(U40=2,"dopuszczający",IF(U40=1,"niedostateczny",IF(U40="n","nieklasyfikowany",IF(U40="z","zwolniony",""))))))))</f>
        <v/>
      </c>
      <c r="AX68" s="160" t="str">
        <f>IF(U41=6,"celujący",IF(U41=5,"bardzo dobry",IF(U41=4,"dobry",IF(U41=3,"dostateczny",IF(U41=2,"dopuszczający",IF(U41=1,"niedostateczny",IF(U41="n","nieklasyfikowany",IF(U41="z","zwolniony",""))))))))</f>
        <v/>
      </c>
      <c r="AY68" s="160" t="str">
        <f>IF(U42=6,"celujący",IF(U42=5,"bardzo dobry",IF(U42=4,"dobry",IF(U42=3,"dostateczny",IF(U42=2,"dopuszczający",IF(U42=1,"niedostateczny",IF(U42="n","nieklasyfikowany",IF(U42="z","zwolniony",""))))))))</f>
        <v/>
      </c>
      <c r="AZ68" s="160" t="str">
        <f>IF(U43=6,"celujący",IF(U43=5,"bardzo dobry",IF(U43=4,"dobry",IF(U43=3,"dostateczny",IF(U43=2,"dopuszczający",IF(U43=1,"niedostateczny",IF(U43="n","nieklasyfikowany",IF(U43="z","zwolniony",""))))))))</f>
        <v/>
      </c>
      <c r="BA68" s="160" t="str">
        <f>IF(U44=6,"celujący",IF(U44=5,"bardzo dobry",IF(U44=4,"dobry",IF(U44=3,"dostateczny",IF(U44=2,"dopuszczający",IF(U44=1,"niedostateczny",IF(U44="n","nieklasyfikowany",IF(U44="z","zwolniony",""))))))))</f>
        <v/>
      </c>
      <c r="BB68" s="160" t="str">
        <f>IF(U45=6,"celujący",IF(U45=5,"bardzo dobry",IF(U45=4,"dobry",IF(U45=3,"dostateczny",IF(U45=2,"dopuszczający",IF(U45=1,"niedostateczny",IF(U45="n","nieklasyfikowany",IF(U45="z","zwolniony",""))))))))</f>
        <v/>
      </c>
      <c r="BC68" s="160" t="str">
        <f>IF(U46=6,"celujący",IF(U46=5,"bardzo dobry",IF(U46=4,"dobry",IF(U46=3,"dostateczny",IF(U46=2,"dopuszczający",IF(U46=1,"niedostateczny",IF(U46="n","nieklasyfikowany",IF(U46="z","zwolniony",""))))))))</f>
        <v/>
      </c>
      <c r="BD68" s="160" t="str">
        <f>IF(U47=6,"celujący",IF(U47=5,"bardzo dobry",IF(U47=4,"dobry",IF(U47=3,"dostateczny",IF(U47=2,"dopuszczający",IF(U47=1,"niedostateczny",IF(U47="n","nieklasyfikowany",IF(U47="z","zwolniony",""))))))))</f>
        <v/>
      </c>
      <c r="BE68" s="160" t="str">
        <f>IF(U48=6,"celujący",IF(U48=5,"bardzo dobry",IF(U48=4,"dobry",IF(U48=3,"dostateczny",IF(U48=2,"dopuszczający",IF(U48=1,"niedostateczny",IF(U48="n","nieklasyfikowany",IF(U48="z","zwolniony",""))))))))</f>
        <v/>
      </c>
      <c r="BF68" s="160" t="str">
        <f>IF(U49=6,"celujący",IF(U49=5,"bardzo dobry",IF(U49=4,"dobry",IF(U49=3,"dostateczny",IF(U49=2,"dopuszczający",IF(U49=1,"niedostateczny",IF(U49="n","nieklasyfikowany",IF(U49="z","zwolniony",""))))))))</f>
        <v/>
      </c>
      <c r="BG68" s="160" t="str">
        <f>IF(U50=6,"celujący",IF(U50=5,"bardzo dobry",IF(U50=4,"dobry",IF(U50=3,"dostateczny",IF(U50=2,"dopuszczający",IF(U50=1,"niedostateczny",IF(U50="n","nieklasyfikowany",IF(U50="z","zwolniony",""))))))))</f>
        <v/>
      </c>
      <c r="BH68" s="160" t="str">
        <f>IF(U51=6,"celujący",IF(U51=5,"bardzo dobry",IF(U51=4,"dobry",IF(U51=3,"dostateczny",IF(U51=2,"dopuszczający",IF(U51=1,"niedostateczny",IF(U51="n","nieklasyfikowany",IF(U51="z","zwolniony",""))))))))</f>
        <v/>
      </c>
    </row>
    <row r="69" spans="24:60" ht="12.75" hidden="1" customHeight="1" x14ac:dyDescent="0.2">
      <c r="X69" s="199" t="str">
        <f>$V$12</f>
        <v>Wychowanie fizyczne</v>
      </c>
      <c r="Y69" s="160" t="str">
        <f>IF(V14=6,"celujący",IF(V14=5,"bardzo dobry",IF(V14=4,"dobry",IF(V14=3,"dostateczny",IF(V14=2,"dopuszczający",IF(V14=1,"niedostateczny",IF(V14="n","nieklasyfikowany",IF(V14="z","zwolniony",""))))))))</f>
        <v>celujący</v>
      </c>
      <c r="Z69" s="160" t="str">
        <f>IF(V15=6,"celujący",IF(V15=5,"bardzo dobry",IF(V15=4,"dobry",IF(V15=3,"dostateczny",IF(V15=2,"dopuszczający",IF(V15=1,"niedostateczny",IF(V15="n","nieklasyfikowany",IF(V15="z","zwolniony",""))))))))</f>
        <v>celujący</v>
      </c>
      <c r="AA69" s="160" t="str">
        <f>IF(V16=6,"celujący",IF(V16=5,"bardzo dobry",IF(V16=4,"dobry",IF(V16=3,"dostateczny",IF(V16=2,"dopuszczający",IF(V16=1,"niedostateczny",IF(V16="n","nieklasyfikowany",IF(V16="z","zwolniony",""))))))))</f>
        <v>celujący</v>
      </c>
      <c r="AB69" s="160" t="str">
        <f>IF(V18=6,"celujący",IF(V18=5,"bardzo dobry",IF(V18=4,"dobry",IF(V18=3,"dostateczny",IF(V18=2,"dopuszczający",IF(V18=1,"niedostateczny",IF(V18="n","nieklasyfikowany",IF(V18="z","zwolniony",""))))))))</f>
        <v>dobry</v>
      </c>
      <c r="AC69" s="160" t="str">
        <f>IF(V19=6,"celujący",IF(V19=5,"bardzo dobry",IF(V19=4,"dobry",IF(V19=3,"dostateczny",IF(V19=2,"dopuszczający",IF(V19=1,"niedostateczny",IF(V19="n","nieklasyfikowany",IF(V19="z","zwolniony",""))))))))</f>
        <v>celujący</v>
      </c>
      <c r="AD69" s="160" t="str">
        <f>IF(V20=6,"celujący",IF(V20=5,"bardzo dobry",IF(V20=4,"dobry",IF(V20=3,"dostateczny",IF(V20=2,"dopuszczający",IF(V20=1,"niedostateczny",IF(V20="n","nieklasyfikowany",IF(V20="z","zwolniony",""))))))))</f>
        <v>bardzo dobry</v>
      </c>
      <c r="AE69" s="160" t="str">
        <f>IF(V21=6,"celujący",IF(V21=5,"bardzo dobry",IF(V21=4,"dobry",IF(V21=3,"dostateczny",IF(V21=2,"dopuszczający",IF(V21=1,"niedostateczny",IF(V21="n","nieklasyfikowany",IF(V21="z","zwolniony",""))))))))</f>
        <v>celujący</v>
      </c>
      <c r="AF69" s="160" t="str">
        <f>IF(V22=6,"celujący",IF(V22=5,"bardzo dobry",IF(V22=4,"dobry",IF(V22=3,"dostateczny",IF(V22=2,"dopuszczający",IF(V22=1,"niedostateczny",IF(V22="n","nieklasyfikowany",IF(V22="z","zwolniony",""))))))))</f>
        <v>bardzo dobry</v>
      </c>
      <c r="AG69" s="160" t="str">
        <f>IF(V23=6,"celujący",IF(V23=5,"bardzo dobry",IF(V23=4,"dobry",IF(V23=3,"dostateczny",IF(V23=2,"dopuszczający",IF(V23=1,"niedostateczny",IF(V23="n","nieklasyfikowany",IF(V23="z","zwolniony",""))))))))</f>
        <v>celujący</v>
      </c>
      <c r="AH69" s="160" t="str">
        <f>IF(V24=6,"celujący",IF(V24=5,"bardzo dobry",IF(V24=4,"dobry",IF(V24=3,"dostateczny",IF(V24=2,"dopuszczający",IF(V24=1,"niedostateczny",IF(V24="n","nieklasyfikowany",IF(V24="z","zwolniony",""))))))))</f>
        <v>bardzo dobry</v>
      </c>
      <c r="AI69" s="160" t="str">
        <f>IF(V25=6,"celujący",IF(V25=5,"bardzo dobry",IF(V25=4,"dobry",IF(V25=3,"dostateczny",IF(V25=2,"dopuszczający",IF(V25=1,"niedostateczny",IF(V25="n","nieklasyfikowany",IF(V25="z","zwolniony",""))))))))</f>
        <v>celujący</v>
      </c>
      <c r="AJ69" s="160" t="str">
        <f>IF(V26=6,"celujący",IF(V26=5,"bardzo dobry",IF(V26=4,"dobry",IF(V26=3,"dostateczny",IF(V26=2,"dopuszczający",IF(V26=1,"niedostateczny",IF(V26="n","nieklasyfikowany",IF(V26="z","zwolniony",""))))))))</f>
        <v>celujący</v>
      </c>
      <c r="AK69" s="160" t="str">
        <f>IF(V27=6,"celujący",IF(V27=5,"bardzo dobry",IF(V27=4,"dobry",IF(V27=3,"dostateczny",IF(V27=2,"dopuszczający",IF(V27=1,"niedostateczny",IF(V27="n","nieklasyfikowany",IF(V27="z","zwolniony",""))))))))</f>
        <v>celujący</v>
      </c>
      <c r="AL69" s="160" t="str">
        <f>IF(V28=6,"celujący",IF(V28=5,"bardzo dobry",IF(V28=4,"dobry",IF(V28=3,"dostateczny",IF(V28=2,"dopuszczający",IF(V28=1,"niedostateczny",IF(V28="n","nieklasyfikowany",IF(V28="z","zwolniony",""))))))))</f>
        <v>celujący</v>
      </c>
      <c r="AM69" s="160" t="str">
        <f>IF(V29=6,"celujący",IF(V29=5,"bardzo dobry",IF(V29=4,"dobry",IF(V29=3,"dostateczny",IF(V29=2,"dopuszczający",IF(V29=1,"niedostateczny",IF(V29="n","nieklasyfikowany",IF(V29="z","zwolniony",""))))))))</f>
        <v>celujący</v>
      </c>
      <c r="AN69" s="160" t="str">
        <f>IF(V30=6,"celujący",IF(V30=5,"bardzo dobry",IF(V30=4,"dobry",IF(V30=3,"dostateczny",IF(V30=2,"dopuszczający",IF(V30=1,"niedostateczny",IF(V30="n","nieklasyfikowany",IF(V30="z","zwolniony",""))))))))</f>
        <v>celujący</v>
      </c>
      <c r="AO69" s="160" t="str">
        <f>IF(V31=6,"celujący",IF(V31=5,"bardzo dobry",IF(V31=4,"dobry",IF(V31=3,"dostateczny",IF(V31=2,"dopuszczający",IF(V31=1,"niedostateczny",IF(V31="n","nieklasyfikowany",IF(V31="z","zwolniony",""))))))))</f>
        <v>dobry</v>
      </c>
      <c r="AP69" s="160" t="str">
        <f>IF(V33=6,"celujący",IF(V33=5,"bardzo dobry",IF(V33=4,"dobry",IF(V33=3,"dostateczny",IF(V33=2,"dopuszczający",IF(V33=1,"niedostateczny",IF(V33="n","nieklasyfikowany",IF(V33="z","zwolniony",""))))))))</f>
        <v>celujący</v>
      </c>
      <c r="AQ69" s="160" t="str">
        <f>IF(V34=6,"celujący",IF(V34=5,"bardzo dobry",IF(V34=4,"dobry",IF(V34=3,"dostateczny",IF(V34=2,"dopuszczający",IF(V34=1,"niedostateczny",IF(V34="n","nieklasyfikowany",IF(V34="z","zwolniony",""))))))))</f>
        <v>dobry</v>
      </c>
      <c r="AR69" s="160" t="str">
        <f>IF(V35=6,"celujący",IF(V35=5,"bardzo dobry",IF(V35=4,"dobry",IF(V35=3,"dostateczny",IF(V35=2,"dopuszczający",IF(V35=1,"niedostateczny",IF(V35="n","nieklasyfikowany",IF(V35="z","zwolniony",""))))))))</f>
        <v>celujący</v>
      </c>
      <c r="AS69" s="160" t="str">
        <f>IF(V36=6,"celujący",IF(V36=5,"bardzo dobry",IF(V36=4,"dobry",IF(V36=3,"dostateczny",IF(V36=2,"dopuszczający",IF(V36=1,"niedostateczny",IF(V36="n","nieklasyfikowany",IF(V36="z","zwolniony",""))))))))</f>
        <v>celujący</v>
      </c>
      <c r="AT69" s="160" t="str">
        <f>IF(V37=6,"celujący",IF(V37=5,"bardzo dobry",IF(V37=4,"dobry",IF(V37=3,"dostateczny",IF(V37=2,"dopuszczający",IF(V37=1,"niedostateczny",IF(V37="n","nieklasyfikowany",IF(V37="z","zwolniony",""))))))))</f>
        <v/>
      </c>
      <c r="AU69" s="160" t="str">
        <f>IF(V38=6,"celujący",IF(V38=5,"bardzo dobry",IF(V38=4,"dobry",IF(V38=3,"dostateczny",IF(V38=2,"dopuszczający",IF(V38=1,"niedostateczny",IF(V38="n","nieklasyfikowany",IF(V38="z","zwolniony",""))))))))</f>
        <v/>
      </c>
      <c r="AV69" s="160" t="str">
        <f>IF(V39=6,"celujący",IF(V39=5,"bardzo dobry",IF(V39=4,"dobry",IF(V39=3,"dostateczny",IF(V39=2,"dopuszczający",IF(V39=1,"niedostateczny",IF(V39="n","nieklasyfikowany",IF(V39="z","zwolniony",""))))))))</f>
        <v/>
      </c>
      <c r="AW69" s="160" t="str">
        <f>IF(V40=6,"celujący",IF(V40=5,"bardzo dobry",IF(V40=4,"dobry",IF(V40=3,"dostateczny",IF(V40=2,"dopuszczający",IF(V40=1,"niedostateczny",IF(V40="n","nieklasyfikowany",IF(V40="z","zwolniony",""))))))))</f>
        <v/>
      </c>
      <c r="AX69" s="160" t="str">
        <f>IF(V41=6,"celujący",IF(V41=5,"bardzo dobry",IF(V41=4,"dobry",IF(V41=3,"dostateczny",IF(V41=2,"dopuszczający",IF(V41=1,"niedostateczny",IF(V41="n","nieklasyfikowany",IF(V41="z","zwolniony",""))))))))</f>
        <v/>
      </c>
      <c r="AY69" s="160" t="str">
        <f>IF(V42=6,"celujący",IF(V42=5,"bardzo dobry",IF(V42=4,"dobry",IF(V42=3,"dostateczny",IF(V42=2,"dopuszczający",IF(V42=1,"niedostateczny",IF(V42="n","nieklasyfikowany",IF(V42="z","zwolniony",""))))))))</f>
        <v/>
      </c>
      <c r="AZ69" s="160" t="str">
        <f>IF(V43=6,"celujący",IF(V43=5,"bardzo dobry",IF(V43=4,"dobry",IF(V43=3,"dostateczny",IF(V43=2,"dopuszczający",IF(V43=1,"niedostateczny",IF(V43="n","nieklasyfikowany",IF(V43="z","zwolniony",""))))))))</f>
        <v/>
      </c>
      <c r="BA69" s="160" t="str">
        <f>IF(V44=6,"celujący",IF(V44=5,"bardzo dobry",IF(V44=4,"dobry",IF(V44=3,"dostateczny",IF(V44=2,"dopuszczający",IF(V44=1,"niedostateczny",IF(V44="n","nieklasyfikowany",IF(V44="z","zwolniony",""))))))))</f>
        <v/>
      </c>
      <c r="BB69" s="160" t="str">
        <f>IF(V45=6,"celujący",IF(V45=5,"bardzo dobry",IF(V45=4,"dobry",IF(V45=3,"dostateczny",IF(V45=2,"dopuszczający",IF(V45=1,"niedostateczny",IF(V45="n","nieklasyfikowany",IF(V45="z","zwolniony",""))))))))</f>
        <v/>
      </c>
      <c r="BC69" s="160" t="str">
        <f>IF(V46=6,"celujący",IF(V46=5,"bardzo dobry",IF(V46=4,"dobry",IF(V46=3,"dostateczny",IF(V46=2,"dopuszczający",IF(V46=1,"niedostateczny",IF(V46="n","nieklasyfikowany",IF(V46="z","zwolniony",""))))))))</f>
        <v/>
      </c>
      <c r="BD69" s="160" t="str">
        <f>IF(V47=6,"celujący",IF(V47=5,"bardzo dobry",IF(V47=4,"dobry",IF(V47=3,"dostateczny",IF(V47=2,"dopuszczający",IF(V47=1,"niedostateczny",IF(V47="n","nieklasyfikowany",IF(V47="z","zwolniony",""))))))))</f>
        <v/>
      </c>
      <c r="BE69" s="160" t="str">
        <f>IF(V48=6,"celujący",IF(V48=5,"bardzo dobry",IF(V48=4,"dobry",IF(V48=3,"dostateczny",IF(V48=2,"dopuszczający",IF(V48=1,"niedostateczny",IF(V48="n","nieklasyfikowany",IF(V48="z","zwolniony",""))))))))</f>
        <v/>
      </c>
      <c r="BF69" s="160" t="str">
        <f>IF(V49=6,"celujący",IF(V49=5,"bardzo dobry",IF(V49=4,"dobry",IF(V49=3,"dostateczny",IF(V49=2,"dopuszczający",IF(V49=1,"niedostateczny",IF(V49="n","nieklasyfikowany",IF(V49="z","zwolniony",""))))))))</f>
        <v/>
      </c>
      <c r="BG69" s="160" t="str">
        <f>IF(V50=6,"celujący",IF(V50=5,"bardzo dobry",IF(V50=4,"dobry",IF(V50=3,"dostateczny",IF(V50=2,"dopuszczający",IF(V50=1,"niedostateczny",IF(V50="n","nieklasyfikowany",IF(V50="z","zwolniony",""))))))))</f>
        <v/>
      </c>
      <c r="BH69" s="160" t="str">
        <f>IF(V51=6,"celujący",IF(V51=5,"bardzo dobry",IF(V51=4,"dobry",IF(V51=3,"dostateczny",IF(V51=2,"dopuszczający",IF(V51=1,"niedostateczny",IF(V51="n","nieklasyfikowany",IF(V51="z","zwolniony",""))))))))</f>
        <v/>
      </c>
    </row>
    <row r="70" spans="24:60" ht="12.75" hidden="1" customHeight="1" x14ac:dyDescent="0.2">
      <c r="X70" s="199" t="e">
        <f t="shared" ref="X70:X71" si="0">#REF!</f>
        <v>#REF!</v>
      </c>
      <c r="Y70" s="160" t="e">
        <f t="shared" ref="Y70:BH70" si="1">IF(#REF!=6,"celujący",IF(#REF!=5,"bardzo dobry",IF(#REF!=4,"dobry",IF(#REF!=3,"dostateczny",IF(#REF!=2,"dopuszczający",IF(#REF!=1,"niedostateczny",IF(#REF!="n","nieklasyfikowany",IF(#REF!="z","zwolniony",""))))))))</f>
        <v>#REF!</v>
      </c>
      <c r="Z70" s="160" t="e">
        <f t="shared" si="1"/>
        <v>#REF!</v>
      </c>
      <c r="AA70" s="160" t="e">
        <f t="shared" si="1"/>
        <v>#REF!</v>
      </c>
      <c r="AB70" s="160" t="e">
        <f t="shared" si="1"/>
        <v>#REF!</v>
      </c>
      <c r="AC70" s="160" t="e">
        <f t="shared" si="1"/>
        <v>#REF!</v>
      </c>
      <c r="AD70" s="160" t="e">
        <f t="shared" si="1"/>
        <v>#REF!</v>
      </c>
      <c r="AE70" s="160" t="e">
        <f t="shared" si="1"/>
        <v>#REF!</v>
      </c>
      <c r="AF70" s="160" t="e">
        <f t="shared" si="1"/>
        <v>#REF!</v>
      </c>
      <c r="AG70" s="160" t="e">
        <f t="shared" si="1"/>
        <v>#REF!</v>
      </c>
      <c r="AH70" s="160" t="e">
        <f t="shared" si="1"/>
        <v>#REF!</v>
      </c>
      <c r="AI70" s="160" t="e">
        <f t="shared" si="1"/>
        <v>#REF!</v>
      </c>
      <c r="AJ70" s="160" t="e">
        <f t="shared" si="1"/>
        <v>#REF!</v>
      </c>
      <c r="AK70" s="160" t="e">
        <f t="shared" si="1"/>
        <v>#REF!</v>
      </c>
      <c r="AL70" s="160" t="e">
        <f t="shared" si="1"/>
        <v>#REF!</v>
      </c>
      <c r="AM70" s="160" t="e">
        <f t="shared" si="1"/>
        <v>#REF!</v>
      </c>
      <c r="AN70" s="160" t="e">
        <f t="shared" si="1"/>
        <v>#REF!</v>
      </c>
      <c r="AO70" s="160" t="e">
        <f t="shared" si="1"/>
        <v>#REF!</v>
      </c>
      <c r="AP70" s="160" t="e">
        <f t="shared" si="1"/>
        <v>#REF!</v>
      </c>
      <c r="AQ70" s="160" t="e">
        <f t="shared" si="1"/>
        <v>#REF!</v>
      </c>
      <c r="AR70" s="160" t="e">
        <f t="shared" si="1"/>
        <v>#REF!</v>
      </c>
      <c r="AS70" s="160" t="e">
        <f t="shared" si="1"/>
        <v>#REF!</v>
      </c>
      <c r="AT70" s="160" t="e">
        <f t="shared" si="1"/>
        <v>#REF!</v>
      </c>
      <c r="AU70" s="160" t="e">
        <f t="shared" si="1"/>
        <v>#REF!</v>
      </c>
      <c r="AV70" s="160" t="e">
        <f t="shared" si="1"/>
        <v>#REF!</v>
      </c>
      <c r="AW70" s="160" t="e">
        <f t="shared" si="1"/>
        <v>#REF!</v>
      </c>
      <c r="AX70" s="160" t="e">
        <f t="shared" si="1"/>
        <v>#REF!</v>
      </c>
      <c r="AY70" s="160" t="e">
        <f t="shared" si="1"/>
        <v>#REF!</v>
      </c>
      <c r="AZ70" s="160" t="e">
        <f t="shared" si="1"/>
        <v>#REF!</v>
      </c>
      <c r="BA70" s="160" t="e">
        <f t="shared" si="1"/>
        <v>#REF!</v>
      </c>
      <c r="BB70" s="160" t="e">
        <f t="shared" si="1"/>
        <v>#REF!</v>
      </c>
      <c r="BC70" s="160" t="e">
        <f t="shared" si="1"/>
        <v>#REF!</v>
      </c>
      <c r="BD70" s="160" t="e">
        <f t="shared" si="1"/>
        <v>#REF!</v>
      </c>
      <c r="BE70" s="160" t="e">
        <f t="shared" si="1"/>
        <v>#REF!</v>
      </c>
      <c r="BF70" s="160" t="e">
        <f t="shared" si="1"/>
        <v>#REF!</v>
      </c>
      <c r="BG70" s="160" t="e">
        <f t="shared" si="1"/>
        <v>#REF!</v>
      </c>
      <c r="BH70" s="160" t="e">
        <f t="shared" si="1"/>
        <v>#REF!</v>
      </c>
    </row>
    <row r="71" spans="24:60" ht="12.75" hidden="1" customHeight="1" x14ac:dyDescent="0.2">
      <c r="X71" s="199" t="e">
        <f t="shared" si="0"/>
        <v>#REF!</v>
      </c>
      <c r="Y71" s="160" t="e">
        <f t="shared" ref="Y71:BH71" si="2">IF(#REF!=6,"celujący",IF(#REF!=5,"bardzo dobry",IF(#REF!=4,"dobry",IF(#REF!=3,"dostateczny",IF(#REF!=2,"dopuszczający",IF(#REF!=1,"niedostateczny",IF(#REF!="n","nieklasyfikowany",IF(#REF!="z","zwolniony",""))))))))</f>
        <v>#REF!</v>
      </c>
      <c r="Z71" s="160" t="e">
        <f t="shared" si="2"/>
        <v>#REF!</v>
      </c>
      <c r="AA71" s="160" t="e">
        <f t="shared" si="2"/>
        <v>#REF!</v>
      </c>
      <c r="AB71" s="160" t="e">
        <f t="shared" si="2"/>
        <v>#REF!</v>
      </c>
      <c r="AC71" s="160" t="e">
        <f t="shared" si="2"/>
        <v>#REF!</v>
      </c>
      <c r="AD71" s="160" t="e">
        <f t="shared" si="2"/>
        <v>#REF!</v>
      </c>
      <c r="AE71" s="160" t="e">
        <f t="shared" si="2"/>
        <v>#REF!</v>
      </c>
      <c r="AF71" s="160" t="e">
        <f t="shared" si="2"/>
        <v>#REF!</v>
      </c>
      <c r="AG71" s="160" t="e">
        <f t="shared" si="2"/>
        <v>#REF!</v>
      </c>
      <c r="AH71" s="160" t="e">
        <f t="shared" si="2"/>
        <v>#REF!</v>
      </c>
      <c r="AI71" s="160" t="e">
        <f t="shared" si="2"/>
        <v>#REF!</v>
      </c>
      <c r="AJ71" s="160" t="e">
        <f t="shared" si="2"/>
        <v>#REF!</v>
      </c>
      <c r="AK71" s="160" t="e">
        <f t="shared" si="2"/>
        <v>#REF!</v>
      </c>
      <c r="AL71" s="160" t="e">
        <f t="shared" si="2"/>
        <v>#REF!</v>
      </c>
      <c r="AM71" s="160" t="e">
        <f t="shared" si="2"/>
        <v>#REF!</v>
      </c>
      <c r="AN71" s="160" t="e">
        <f t="shared" si="2"/>
        <v>#REF!</v>
      </c>
      <c r="AO71" s="160" t="e">
        <f t="shared" si="2"/>
        <v>#REF!</v>
      </c>
      <c r="AP71" s="160" t="e">
        <f t="shared" si="2"/>
        <v>#REF!</v>
      </c>
      <c r="AQ71" s="160" t="e">
        <f t="shared" si="2"/>
        <v>#REF!</v>
      </c>
      <c r="AR71" s="160" t="e">
        <f t="shared" si="2"/>
        <v>#REF!</v>
      </c>
      <c r="AS71" s="160" t="e">
        <f t="shared" si="2"/>
        <v>#REF!</v>
      </c>
      <c r="AT71" s="160" t="e">
        <f t="shared" si="2"/>
        <v>#REF!</v>
      </c>
      <c r="AU71" s="160" t="e">
        <f t="shared" si="2"/>
        <v>#REF!</v>
      </c>
      <c r="AV71" s="160" t="e">
        <f t="shared" si="2"/>
        <v>#REF!</v>
      </c>
      <c r="AW71" s="160" t="e">
        <f t="shared" si="2"/>
        <v>#REF!</v>
      </c>
      <c r="AX71" s="160" t="e">
        <f t="shared" si="2"/>
        <v>#REF!</v>
      </c>
      <c r="AY71" s="160" t="e">
        <f t="shared" si="2"/>
        <v>#REF!</v>
      </c>
      <c r="AZ71" s="160" t="e">
        <f t="shared" si="2"/>
        <v>#REF!</v>
      </c>
      <c r="BA71" s="160" t="e">
        <f t="shared" si="2"/>
        <v>#REF!</v>
      </c>
      <c r="BB71" s="160" t="e">
        <f t="shared" si="2"/>
        <v>#REF!</v>
      </c>
      <c r="BC71" s="160" t="e">
        <f t="shared" si="2"/>
        <v>#REF!</v>
      </c>
      <c r="BD71" s="160" t="e">
        <f t="shared" si="2"/>
        <v>#REF!</v>
      </c>
      <c r="BE71" s="160" t="e">
        <f t="shared" si="2"/>
        <v>#REF!</v>
      </c>
      <c r="BF71" s="160" t="e">
        <f t="shared" si="2"/>
        <v>#REF!</v>
      </c>
      <c r="BG71" s="160" t="e">
        <f t="shared" si="2"/>
        <v>#REF!</v>
      </c>
      <c r="BH71" s="160" t="e">
        <f t="shared" si="2"/>
        <v>#REF!</v>
      </c>
    </row>
    <row r="72" spans="24:60" ht="12.75" customHeight="1" x14ac:dyDescent="0.2"/>
    <row r="73" spans="24:60" ht="12.75" customHeight="1" x14ac:dyDescent="0.2"/>
    <row r="74" spans="24:60" ht="12.75" customHeight="1" x14ac:dyDescent="0.2"/>
    <row r="75" spans="24:60" ht="12.75" customHeight="1" x14ac:dyDescent="0.2"/>
    <row r="76" spans="24:60" ht="12.75" customHeight="1" x14ac:dyDescent="0.2"/>
    <row r="77" spans="24:60" ht="12.75" customHeight="1" x14ac:dyDescent="0.2"/>
    <row r="78" spans="24:60" ht="12.75" customHeight="1" x14ac:dyDescent="0.2"/>
    <row r="79" spans="24:60" ht="12.75" customHeight="1" x14ac:dyDescent="0.2"/>
    <row r="80" spans="24:6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</sheetData>
  <mergeCells count="25">
    <mergeCell ref="E8:G8"/>
    <mergeCell ref="B11:B13"/>
    <mergeCell ref="U12:U13"/>
    <mergeCell ref="V12:V13"/>
    <mergeCell ref="H11:H13"/>
    <mergeCell ref="I11:W11"/>
    <mergeCell ref="L12:L13"/>
    <mergeCell ref="B2:V2"/>
    <mergeCell ref="E4:V4"/>
    <mergeCell ref="E5:V5"/>
    <mergeCell ref="E6:V6"/>
    <mergeCell ref="E7:K7"/>
    <mergeCell ref="C11:C13"/>
    <mergeCell ref="D11:D13"/>
    <mergeCell ref="E11:F12"/>
    <mergeCell ref="G11:G13"/>
    <mergeCell ref="W12:W13"/>
    <mergeCell ref="R12:R13"/>
    <mergeCell ref="S12:S13"/>
    <mergeCell ref="T12:T13"/>
    <mergeCell ref="Q12:Q13"/>
    <mergeCell ref="N12:N13"/>
    <mergeCell ref="O12:O13"/>
    <mergeCell ref="P12:P13"/>
    <mergeCell ref="M12:M13"/>
  </mergeCells>
  <conditionalFormatting sqref="Y13:AN13 D14:D51 E4:V6 W12:W13 I12:V12 H14:IT51">
    <cfRule type="cellIs" dxfId="15" priority="1" stopIfTrue="1" operator="equal">
      <formula>0</formula>
    </cfRule>
  </conditionalFormatting>
  <conditionalFormatting sqref="I13:K36 L14:V36">
    <cfRule type="cellIs" dxfId="14" priority="2" stopIfTrue="1" operator="equal">
      <formula>1</formula>
    </cfRule>
  </conditionalFormatting>
  <conditionalFormatting sqref="I13:K36 L14:V36">
    <cfRule type="cellIs" dxfId="13" priority="3" stopIfTrue="1" operator="equal">
      <formula>"n"</formula>
    </cfRule>
  </conditionalFormatting>
  <conditionalFormatting sqref="I13:K36 L14:V36">
    <cfRule type="cellIs" dxfId="12" priority="4" stopIfTrue="1" operator="equal">
      <formula>"z"</formula>
    </cfRule>
  </conditionalFormatting>
  <dataValidations count="4">
    <dataValidation type="decimal" operator="lessThan" allowBlank="1" showInputMessage="1" showErrorMessage="1" prompt="BŁĄD! - Do komórki można wprowadzać tylko cyfry. Największa wartość wprowadzonej liczby została ograniczona do 999." sqref="E14:G51">
      <formula1>1000</formula1>
    </dataValidation>
    <dataValidation type="custom" allowBlank="1" showInputMessage="1" showErrorMessage="1" prompt="FORMAT DATY - na przykład:      5.8.2004 r.      25.05.2010 r." sqref="E8">
      <formula1>LTE(LEN(E8),(13))</formula1>
    </dataValidation>
    <dataValidation type="list" allowBlank="1" showDropDown="1" showInputMessage="1" showErrorMessage="1" prompt="Wprowadzono niedopuszczalny znak - Musisz wpisać jeden z poniższych znaków:  1, 2, 3, 4, 5, 6, z, n        z   zwolniony       n   nieklasyfikowany " sqref="J13:K13 J14:V14 I15:V36">
      <formula1>"1.0,2.0,3.0,4.0,5.0,6.0,z,n"</formula1>
    </dataValidation>
    <dataValidation type="list" allowBlank="1" showDropDown="1" showInputMessage="1" showErrorMessage="1" prompt="WSKAZÓWKA - WPROWADŹ NAJPIERW NAZWISKO UCZNIA ORAZ NAZWĘ PRZEDMIOTU  Aby oceny mogły być zliczone w po-ziomie, należy wprowadzić nazwisko ucznia. Aby oceny mogły być zliczone w pio-nie, należy wprowadzić nazwę prze-dmiotu." sqref="I13:I14">
      <formula1>"1.0,2.0,3.0,4.0,5.0,6.0,z,n"</formula1>
    </dataValidation>
  </dataValidations>
  <printOptions horizontalCentered="1"/>
  <pageMargins left="0.39370078740157483" right="0.39370078740157483" top="0.98425196850393704" bottom="0.98425196850393704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AE999"/>
  <sheetViews>
    <sheetView workbookViewId="0">
      <pane ySplit="1" topLeftCell="A8" activePane="bottomLeft" state="frozen"/>
      <selection pane="bottomLeft" activeCell="B3" sqref="B3"/>
    </sheetView>
  </sheetViews>
  <sheetFormatPr defaultColWidth="14.42578125" defaultRowHeight="15" customHeight="1" x14ac:dyDescent="0.2"/>
  <cols>
    <col min="1" max="1" width="2.140625" customWidth="1"/>
    <col min="2" max="2" width="2.85546875" customWidth="1"/>
    <col min="3" max="3" width="3.5703125" customWidth="1"/>
    <col min="4" max="4" width="5.85546875" customWidth="1"/>
    <col min="5" max="5" width="2.28515625" customWidth="1"/>
    <col min="6" max="6" width="7.5703125" customWidth="1"/>
    <col min="7" max="7" width="2.5703125" customWidth="1"/>
    <col min="8" max="8" width="5.7109375" customWidth="1"/>
    <col min="9" max="9" width="4.7109375" customWidth="1"/>
    <col min="10" max="10" width="5.7109375" customWidth="1"/>
    <col min="11" max="11" width="1" customWidth="1"/>
    <col min="12" max="13" width="2.85546875" customWidth="1"/>
    <col min="14" max="14" width="4.5703125" customWidth="1"/>
    <col min="15" max="15" width="3.5703125" customWidth="1"/>
    <col min="16" max="16" width="5.85546875" customWidth="1"/>
    <col min="17" max="17" width="2.28515625" customWidth="1"/>
    <col min="18" max="18" width="7.5703125" customWidth="1"/>
    <col min="19" max="19" width="2.5703125" customWidth="1"/>
    <col min="20" max="20" width="5.7109375" customWidth="1"/>
    <col min="21" max="21" width="4.7109375" customWidth="1"/>
    <col min="22" max="22" width="5.7109375" customWidth="1"/>
    <col min="23" max="23" width="1" customWidth="1"/>
    <col min="24" max="25" width="2.85546875" customWidth="1"/>
    <col min="26" max="26" width="2.140625" customWidth="1"/>
    <col min="27" max="31" width="9.140625" hidden="1" customWidth="1"/>
  </cols>
  <sheetData>
    <row r="1" spans="1:31" ht="11.25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8" t="s">
        <v>0</v>
      </c>
      <c r="AA1" s="3"/>
      <c r="AB1" s="3"/>
      <c r="AC1" s="3"/>
      <c r="AD1" s="3"/>
      <c r="AE1" s="3"/>
    </row>
    <row r="2" spans="1:31" ht="12.75" customHeight="1" x14ac:dyDescent="0.2">
      <c r="A2" s="3"/>
      <c r="B2" s="3"/>
      <c r="C2" s="216"/>
      <c r="D2" s="215"/>
      <c r="E2" s="200"/>
      <c r="F2" s="293"/>
      <c r="G2" s="215"/>
      <c r="H2" s="215"/>
      <c r="I2" s="215"/>
      <c r="J2" s="292"/>
      <c r="K2" s="215"/>
      <c r="L2" s="215"/>
      <c r="M2" s="3"/>
      <c r="N2" s="3"/>
      <c r="O2" s="216"/>
      <c r="P2" s="215"/>
      <c r="Q2" s="200"/>
      <c r="R2" s="293"/>
      <c r="S2" s="215"/>
      <c r="T2" s="215"/>
      <c r="U2" s="215"/>
      <c r="V2" s="292"/>
      <c r="W2" s="215"/>
      <c r="X2" s="215"/>
      <c r="Y2" s="3"/>
      <c r="Z2" s="3"/>
      <c r="AA2" s="3"/>
      <c r="AB2" s="3"/>
      <c r="AC2" s="3"/>
      <c r="AD2" s="3"/>
      <c r="AE2" s="3"/>
    </row>
    <row r="3" spans="1:31" ht="12.75" customHeight="1" x14ac:dyDescent="0.2">
      <c r="A3" s="3"/>
      <c r="B3" s="3"/>
      <c r="C3" s="3"/>
      <c r="D3" s="3"/>
      <c r="E3" s="3"/>
      <c r="F3" s="216"/>
      <c r="G3" s="215"/>
      <c r="H3" s="201"/>
      <c r="I3" s="3"/>
      <c r="J3" s="3"/>
      <c r="K3" s="3"/>
      <c r="L3" s="3"/>
      <c r="M3" s="3"/>
      <c r="N3" s="3"/>
      <c r="O3" s="3"/>
      <c r="P3" s="3"/>
      <c r="Q3" s="3"/>
      <c r="R3" s="216"/>
      <c r="S3" s="215"/>
      <c r="T3" s="201"/>
      <c r="U3" s="3"/>
      <c r="V3" s="3"/>
      <c r="W3" s="3"/>
      <c r="X3" s="3"/>
      <c r="Y3" s="3"/>
      <c r="Z3" s="3"/>
      <c r="AA3" s="3"/>
      <c r="AB3" s="3"/>
      <c r="AC3" s="3" t="s">
        <v>140</v>
      </c>
      <c r="AD3" s="3" t="s">
        <v>141</v>
      </c>
      <c r="AE3" s="3" t="s">
        <v>142</v>
      </c>
    </row>
    <row r="4" spans="1:31" ht="12.75" customHeight="1" x14ac:dyDescent="0.2">
      <c r="A4" s="3"/>
      <c r="B4" s="3"/>
      <c r="C4" s="202"/>
      <c r="D4" s="296" t="str">
        <f>KARTKI!$D$14</f>
        <v>Brzeski Michał</v>
      </c>
      <c r="E4" s="215"/>
      <c r="F4" s="215"/>
      <c r="G4" s="215"/>
      <c r="H4" s="215"/>
      <c r="I4" s="215"/>
      <c r="J4" s="215"/>
      <c r="K4" s="203" t="s">
        <v>143</v>
      </c>
      <c r="L4" s="200">
        <f>KARTKI!$B$14</f>
        <v>1</v>
      </c>
      <c r="M4" s="204" t="s">
        <v>144</v>
      </c>
      <c r="N4" s="3"/>
      <c r="O4" s="202"/>
      <c r="P4" s="296" t="str">
        <f>KARTKI!$D$15</f>
        <v>Górka Maciej</v>
      </c>
      <c r="Q4" s="215"/>
      <c r="R4" s="215"/>
      <c r="S4" s="215"/>
      <c r="T4" s="215"/>
      <c r="U4" s="215"/>
      <c r="V4" s="215"/>
      <c r="W4" s="203" t="s">
        <v>143</v>
      </c>
      <c r="X4" s="200">
        <f>KARTKI!$B$15</f>
        <v>2</v>
      </c>
      <c r="Y4" s="201" t="s">
        <v>144</v>
      </c>
      <c r="Z4" s="3"/>
      <c r="AA4" s="3"/>
      <c r="AB4" s="200">
        <v>1</v>
      </c>
      <c r="AC4" s="3">
        <f>KARTKI!E14</f>
        <v>0</v>
      </c>
      <c r="AD4" s="3">
        <f>KARTKI!F14</f>
        <v>0</v>
      </c>
      <c r="AE4" s="3">
        <f>KARTKI!G14</f>
        <v>0</v>
      </c>
    </row>
    <row r="5" spans="1:31" ht="12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0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00">
        <v>2</v>
      </c>
      <c r="AC5" s="3">
        <f>KARTKI!E15</f>
        <v>0</v>
      </c>
      <c r="AD5" s="3">
        <f>KARTKI!F15</f>
        <v>0</v>
      </c>
      <c r="AE5" s="3">
        <f>KARTKI!G15</f>
        <v>0</v>
      </c>
    </row>
    <row r="6" spans="1:31" ht="12.75" customHeight="1" x14ac:dyDescent="0.2">
      <c r="A6" s="3"/>
      <c r="B6" s="3"/>
      <c r="C6" s="292" t="s">
        <v>40</v>
      </c>
      <c r="D6" s="215"/>
      <c r="E6" s="215"/>
      <c r="F6" s="215"/>
      <c r="G6" s="215"/>
      <c r="H6" s="215"/>
      <c r="I6" s="292" t="str">
        <f>KARTKI!Y55</f>
        <v/>
      </c>
      <c r="J6" s="215"/>
      <c r="K6" s="215"/>
      <c r="L6" s="215"/>
      <c r="M6" s="204"/>
      <c r="N6" s="3"/>
      <c r="O6" s="292" t="s">
        <v>40</v>
      </c>
      <c r="P6" s="215"/>
      <c r="Q6" s="215"/>
      <c r="R6" s="215"/>
      <c r="S6" s="215"/>
      <c r="T6" s="215"/>
      <c r="U6" s="292" t="str">
        <f>KARTKI!Z55</f>
        <v/>
      </c>
      <c r="V6" s="215"/>
      <c r="W6" s="215"/>
      <c r="X6" s="215"/>
      <c r="Y6" s="3"/>
      <c r="Z6" s="3"/>
      <c r="AA6" s="3"/>
      <c r="AB6" s="200">
        <v>3</v>
      </c>
      <c r="AC6" s="3">
        <f>KARTKI!E16</f>
        <v>0</v>
      </c>
      <c r="AD6" s="3">
        <f>KARTKI!F16</f>
        <v>0</v>
      </c>
      <c r="AE6" s="3">
        <f>KARTKI!G16</f>
        <v>0</v>
      </c>
    </row>
    <row r="7" spans="1:31" ht="12.75" customHeight="1" x14ac:dyDescent="0.2">
      <c r="A7" s="3"/>
      <c r="B7" s="3"/>
      <c r="C7" s="291" t="str">
        <f>KARTKI!$I$12</f>
        <v>Religia</v>
      </c>
      <c r="D7" s="215"/>
      <c r="E7" s="215"/>
      <c r="F7" s="215"/>
      <c r="G7" s="215"/>
      <c r="H7" s="215"/>
      <c r="I7" s="292" t="str">
        <f>KARTKI!Y56</f>
        <v>celujący</v>
      </c>
      <c r="J7" s="215"/>
      <c r="K7" s="215"/>
      <c r="L7" s="215"/>
      <c r="M7" s="204"/>
      <c r="N7" s="3"/>
      <c r="O7" s="291" t="str">
        <f>KARTKI!$I$12</f>
        <v>Religia</v>
      </c>
      <c r="P7" s="215"/>
      <c r="Q7" s="215"/>
      <c r="R7" s="215"/>
      <c r="S7" s="215"/>
      <c r="T7" s="215"/>
      <c r="U7" s="292" t="str">
        <f>KARTKI!Z56</f>
        <v>bardzo dobry</v>
      </c>
      <c r="V7" s="215"/>
      <c r="W7" s="215"/>
      <c r="X7" s="215"/>
      <c r="Y7" s="3"/>
      <c r="Z7" s="3"/>
      <c r="AA7" s="3"/>
      <c r="AB7" s="200">
        <v>4</v>
      </c>
      <c r="AC7" s="3">
        <f>KARTKI!E18</f>
        <v>0</v>
      </c>
      <c r="AD7" s="3">
        <f>KARTKI!F18</f>
        <v>0</v>
      </c>
      <c r="AE7" s="3">
        <f>KARTKI!G18</f>
        <v>0</v>
      </c>
    </row>
    <row r="8" spans="1:31" ht="12.75" customHeight="1" x14ac:dyDescent="0.2">
      <c r="A8" s="3"/>
      <c r="B8" s="3"/>
      <c r="C8" s="291" t="str">
        <f>KARTKI!$J$12</f>
        <v>Język polski</v>
      </c>
      <c r="D8" s="215"/>
      <c r="E8" s="215"/>
      <c r="F8" s="215"/>
      <c r="G8" s="215"/>
      <c r="H8" s="215"/>
      <c r="I8" s="292" t="str">
        <f>KARTKI!Y57</f>
        <v>dostateczny</v>
      </c>
      <c r="J8" s="215"/>
      <c r="K8" s="215"/>
      <c r="L8" s="215"/>
      <c r="M8" s="204"/>
      <c r="N8" s="3"/>
      <c r="O8" s="291" t="str">
        <f>KARTKI!$J$12</f>
        <v>Język polski</v>
      </c>
      <c r="P8" s="215"/>
      <c r="Q8" s="215"/>
      <c r="R8" s="215"/>
      <c r="S8" s="215"/>
      <c r="T8" s="215"/>
      <c r="U8" s="292" t="str">
        <f>KARTKI!Z57</f>
        <v>dostateczny</v>
      </c>
      <c r="V8" s="215"/>
      <c r="W8" s="215"/>
      <c r="X8" s="215"/>
      <c r="Y8" s="3"/>
      <c r="Z8" s="3"/>
      <c r="AA8" s="3"/>
      <c r="AB8" s="200">
        <v>5</v>
      </c>
      <c r="AC8" s="3">
        <f>KARTKI!E19</f>
        <v>0</v>
      </c>
      <c r="AD8" s="3">
        <f>KARTKI!F19</f>
        <v>0</v>
      </c>
      <c r="AE8" s="3">
        <f>KARTKI!G19</f>
        <v>0</v>
      </c>
    </row>
    <row r="9" spans="1:31" ht="12.75" customHeight="1" x14ac:dyDescent="0.2">
      <c r="A9" s="3"/>
      <c r="B9" s="3"/>
      <c r="C9" s="291" t="str">
        <f>KARTKI!$K$12</f>
        <v>Język angielski</v>
      </c>
      <c r="D9" s="215"/>
      <c r="E9" s="215"/>
      <c r="F9" s="215"/>
      <c r="G9" s="215"/>
      <c r="H9" s="215"/>
      <c r="I9" s="292" t="str">
        <f>KARTKI!Y58</f>
        <v>dobry</v>
      </c>
      <c r="J9" s="215"/>
      <c r="K9" s="215"/>
      <c r="L9" s="215"/>
      <c r="M9" s="204"/>
      <c r="N9" s="3"/>
      <c r="O9" s="291" t="str">
        <f>KARTKI!$K$12</f>
        <v>Język angielski</v>
      </c>
      <c r="P9" s="215"/>
      <c r="Q9" s="215"/>
      <c r="R9" s="215"/>
      <c r="S9" s="215"/>
      <c r="T9" s="215"/>
      <c r="U9" s="292" t="str">
        <f>KARTKI!Z58</f>
        <v>bardzo dobry</v>
      </c>
      <c r="V9" s="215"/>
      <c r="W9" s="215"/>
      <c r="X9" s="215"/>
      <c r="Y9" s="3"/>
      <c r="Z9" s="3"/>
      <c r="AA9" s="3"/>
      <c r="AB9" s="200">
        <v>6</v>
      </c>
      <c r="AC9" s="3">
        <f>KARTKI!E20</f>
        <v>0</v>
      </c>
      <c r="AD9" s="3">
        <f>KARTKI!F20</f>
        <v>0</v>
      </c>
      <c r="AE9" s="3">
        <f>KARTKI!G20</f>
        <v>0</v>
      </c>
    </row>
    <row r="10" spans="1:31" ht="12.75" customHeight="1" x14ac:dyDescent="0.2">
      <c r="A10" s="3"/>
      <c r="B10" s="3"/>
      <c r="C10" s="291" t="str">
        <f>KARTKI!$L$12</f>
        <v>Język niemiecki</v>
      </c>
      <c r="D10" s="215"/>
      <c r="E10" s="215"/>
      <c r="F10" s="215"/>
      <c r="G10" s="215"/>
      <c r="H10" s="215"/>
      <c r="I10" s="292" t="str">
        <f>KARTKI!Y59</f>
        <v>dobry</v>
      </c>
      <c r="J10" s="215"/>
      <c r="K10" s="215"/>
      <c r="L10" s="215"/>
      <c r="M10" s="204"/>
      <c r="N10" s="3"/>
      <c r="O10" s="291" t="str">
        <f>KARTKI!$L$12</f>
        <v>Język niemiecki</v>
      </c>
      <c r="P10" s="215"/>
      <c r="Q10" s="215"/>
      <c r="R10" s="215"/>
      <c r="S10" s="215"/>
      <c r="T10" s="215"/>
      <c r="U10" s="292" t="str">
        <f>KARTKI!Z59</f>
        <v>bardzo dobry</v>
      </c>
      <c r="V10" s="215"/>
      <c r="W10" s="215"/>
      <c r="X10" s="215"/>
      <c r="Y10" s="3"/>
      <c r="Z10" s="3"/>
      <c r="AA10" s="3"/>
      <c r="AB10" s="200">
        <v>7</v>
      </c>
      <c r="AC10" s="3">
        <f>KARTKI!E21</f>
        <v>0</v>
      </c>
      <c r="AD10" s="3">
        <f>KARTKI!F21</f>
        <v>0</v>
      </c>
      <c r="AE10" s="3">
        <f>KARTKI!G21</f>
        <v>0</v>
      </c>
    </row>
    <row r="11" spans="1:31" ht="12.75" customHeight="1" x14ac:dyDescent="0.2">
      <c r="A11" s="3"/>
      <c r="B11" s="3"/>
      <c r="C11" s="291" t="str">
        <f>KARTKI!$M$12</f>
        <v>Biologia</v>
      </c>
      <c r="D11" s="215"/>
      <c r="E11" s="215"/>
      <c r="F11" s="215"/>
      <c r="G11" s="215"/>
      <c r="H11" s="215"/>
      <c r="I11" s="292" t="str">
        <f>KARTKI!Y60</f>
        <v>dobry</v>
      </c>
      <c r="J11" s="215"/>
      <c r="K11" s="215"/>
      <c r="L11" s="215"/>
      <c r="M11" s="204"/>
      <c r="N11" s="3"/>
      <c r="O11" s="291" t="str">
        <f>KARTKI!$M$12</f>
        <v>Biologia</v>
      </c>
      <c r="P11" s="215"/>
      <c r="Q11" s="215"/>
      <c r="R11" s="215"/>
      <c r="S11" s="215"/>
      <c r="T11" s="215"/>
      <c r="U11" s="292" t="str">
        <f>KARTKI!Z60</f>
        <v>dobry</v>
      </c>
      <c r="V11" s="215"/>
      <c r="W11" s="215"/>
      <c r="X11" s="215"/>
      <c r="Y11" s="3"/>
      <c r="Z11" s="3"/>
      <c r="AA11" s="3"/>
      <c r="AB11" s="200">
        <v>8</v>
      </c>
      <c r="AC11" s="3">
        <f>KARTKI!E22</f>
        <v>0</v>
      </c>
      <c r="AD11" s="3">
        <f>KARTKI!F22</f>
        <v>0</v>
      </c>
      <c r="AE11" s="3">
        <f>KARTKI!G22</f>
        <v>0</v>
      </c>
    </row>
    <row r="12" spans="1:31" ht="12.75" customHeight="1" x14ac:dyDescent="0.2">
      <c r="A12" s="3"/>
      <c r="B12" s="3"/>
      <c r="C12" s="291" t="str">
        <f>KARTKI!$N$12</f>
        <v>Chemia</v>
      </c>
      <c r="D12" s="215"/>
      <c r="E12" s="215"/>
      <c r="F12" s="215"/>
      <c r="G12" s="215"/>
      <c r="H12" s="215"/>
      <c r="I12" s="292" t="str">
        <f>KARTKI!Y61</f>
        <v>dobry</v>
      </c>
      <c r="J12" s="215"/>
      <c r="K12" s="215"/>
      <c r="L12" s="215"/>
      <c r="M12" s="204"/>
      <c r="N12" s="3"/>
      <c r="O12" s="291" t="str">
        <f>KARTKI!$N$12</f>
        <v>Chemia</v>
      </c>
      <c r="P12" s="215"/>
      <c r="Q12" s="215"/>
      <c r="R12" s="215"/>
      <c r="S12" s="215"/>
      <c r="T12" s="215"/>
      <c r="U12" s="292" t="str">
        <f>KARTKI!Z61</f>
        <v>dobry</v>
      </c>
      <c r="V12" s="215"/>
      <c r="W12" s="215"/>
      <c r="X12" s="215"/>
      <c r="Y12" s="3"/>
      <c r="Z12" s="3"/>
      <c r="AA12" s="3"/>
      <c r="AB12" s="200">
        <v>9</v>
      </c>
      <c r="AC12" s="3">
        <f>KARTKI!E23</f>
        <v>0</v>
      </c>
      <c r="AD12" s="3">
        <f>KARTKI!F23</f>
        <v>0</v>
      </c>
      <c r="AE12" s="3">
        <f>KARTKI!G23</f>
        <v>0</v>
      </c>
    </row>
    <row r="13" spans="1:31" ht="12.75" customHeight="1" x14ac:dyDescent="0.2">
      <c r="A13" s="3"/>
      <c r="B13" s="3"/>
      <c r="C13" s="291" t="str">
        <f>KARTKI!$O$12</f>
        <v>Fizyka</v>
      </c>
      <c r="D13" s="215"/>
      <c r="E13" s="215"/>
      <c r="F13" s="215"/>
      <c r="G13" s="215"/>
      <c r="H13" s="215"/>
      <c r="I13" s="292" t="str">
        <f>KARTKI!Y62</f>
        <v>dobry</v>
      </c>
      <c r="J13" s="215"/>
      <c r="K13" s="215"/>
      <c r="L13" s="215"/>
      <c r="M13" s="204"/>
      <c r="N13" s="3"/>
      <c r="O13" s="291" t="str">
        <f>KARTKI!$O$12</f>
        <v>Fizyka</v>
      </c>
      <c r="P13" s="215"/>
      <c r="Q13" s="215"/>
      <c r="R13" s="215"/>
      <c r="S13" s="215"/>
      <c r="T13" s="215"/>
      <c r="U13" s="292" t="str">
        <f>KARTKI!Z62</f>
        <v>bardzo dobry</v>
      </c>
      <c r="V13" s="215"/>
      <c r="W13" s="215"/>
      <c r="X13" s="215"/>
      <c r="Y13" s="3"/>
      <c r="Z13" s="3"/>
      <c r="AA13" s="3"/>
      <c r="AB13" s="200">
        <v>10</v>
      </c>
      <c r="AC13" s="3">
        <f>KARTKI!E24</f>
        <v>0</v>
      </c>
      <c r="AD13" s="3">
        <f>KARTKI!F24</f>
        <v>0</v>
      </c>
      <c r="AE13" s="3">
        <f>KARTKI!G24</f>
        <v>0</v>
      </c>
    </row>
    <row r="14" spans="1:31" ht="12.75" customHeight="1" x14ac:dyDescent="0.2">
      <c r="A14" s="3"/>
      <c r="B14" s="3"/>
      <c r="C14" s="291" t="str">
        <f>KARTKI!$P$12</f>
        <v>Matematyka</v>
      </c>
      <c r="D14" s="215"/>
      <c r="E14" s="215"/>
      <c r="F14" s="215"/>
      <c r="G14" s="215"/>
      <c r="H14" s="215"/>
      <c r="I14" s="292" t="str">
        <f>KARTKI!Y63</f>
        <v>dostateczny</v>
      </c>
      <c r="J14" s="215"/>
      <c r="K14" s="215"/>
      <c r="L14" s="215"/>
      <c r="M14" s="204"/>
      <c r="N14" s="3"/>
      <c r="O14" s="291" t="str">
        <f>KARTKI!$P$12</f>
        <v>Matematyka</v>
      </c>
      <c r="P14" s="215"/>
      <c r="Q14" s="215"/>
      <c r="R14" s="215"/>
      <c r="S14" s="215"/>
      <c r="T14" s="215"/>
      <c r="U14" s="292" t="str">
        <f>KARTKI!Z63</f>
        <v>dobry</v>
      </c>
      <c r="V14" s="215"/>
      <c r="W14" s="215"/>
      <c r="X14" s="215"/>
      <c r="Y14" s="3"/>
      <c r="Z14" s="3"/>
      <c r="AA14" s="3"/>
      <c r="AB14" s="200">
        <v>11</v>
      </c>
      <c r="AC14" s="3">
        <f>KARTKI!E25</f>
        <v>0</v>
      </c>
      <c r="AD14" s="3">
        <f>KARTKI!F25</f>
        <v>0</v>
      </c>
      <c r="AE14" s="3">
        <f>KARTKI!G25</f>
        <v>0</v>
      </c>
    </row>
    <row r="15" spans="1:31" ht="12.75" customHeight="1" x14ac:dyDescent="0.2">
      <c r="A15" s="3"/>
      <c r="B15" s="3"/>
      <c r="C15" s="291" t="str">
        <f>KARTKI!$Q$12</f>
        <v>Informatyka</v>
      </c>
      <c r="D15" s="215"/>
      <c r="E15" s="215"/>
      <c r="F15" s="215"/>
      <c r="G15" s="215"/>
      <c r="H15" s="215"/>
      <c r="I15" s="292" t="str">
        <f>KARTKI!Y64</f>
        <v>dobry</v>
      </c>
      <c r="J15" s="215"/>
      <c r="K15" s="215"/>
      <c r="L15" s="215"/>
      <c r="M15" s="204"/>
      <c r="N15" s="3"/>
      <c r="O15" s="291" t="str">
        <f>KARTKI!$Q$12</f>
        <v>Informatyka</v>
      </c>
      <c r="P15" s="215"/>
      <c r="Q15" s="215"/>
      <c r="R15" s="215"/>
      <c r="S15" s="215"/>
      <c r="T15" s="215"/>
      <c r="U15" s="292" t="str">
        <f>KARTKI!Z64</f>
        <v>bardzo dobry</v>
      </c>
      <c r="V15" s="215"/>
      <c r="W15" s="215"/>
      <c r="X15" s="215"/>
      <c r="Y15" s="3"/>
      <c r="Z15" s="3"/>
      <c r="AA15" s="3"/>
      <c r="AB15" s="200">
        <v>12</v>
      </c>
      <c r="AC15" s="3">
        <f>KARTKI!E26</f>
        <v>0</v>
      </c>
      <c r="AD15" s="3">
        <f>KARTKI!F26</f>
        <v>0</v>
      </c>
      <c r="AE15" s="3">
        <f>KARTKI!G26</f>
        <v>0</v>
      </c>
    </row>
    <row r="16" spans="1:31" ht="12.75" customHeight="1" x14ac:dyDescent="0.2">
      <c r="A16" s="3"/>
      <c r="B16" s="3"/>
      <c r="C16" s="291" t="str">
        <f>KARTKI!$R$12</f>
        <v>Geografia</v>
      </c>
      <c r="D16" s="215"/>
      <c r="E16" s="215"/>
      <c r="F16" s="215"/>
      <c r="G16" s="215"/>
      <c r="H16" s="215"/>
      <c r="I16" s="292" t="str">
        <f>KARTKI!Y65</f>
        <v>dobry</v>
      </c>
      <c r="J16" s="215"/>
      <c r="K16" s="215"/>
      <c r="L16" s="215"/>
      <c r="M16" s="204"/>
      <c r="N16" s="3"/>
      <c r="O16" s="291" t="str">
        <f>KARTKI!$R$12</f>
        <v>Geografia</v>
      </c>
      <c r="P16" s="215"/>
      <c r="Q16" s="215"/>
      <c r="R16" s="215"/>
      <c r="S16" s="215"/>
      <c r="T16" s="215"/>
      <c r="U16" s="292" t="str">
        <f>KARTKI!Z65</f>
        <v>bardzo dobry</v>
      </c>
      <c r="V16" s="215"/>
      <c r="W16" s="215"/>
      <c r="X16" s="215"/>
      <c r="Y16" s="3"/>
      <c r="Z16" s="3"/>
      <c r="AA16" s="3"/>
      <c r="AB16" s="200">
        <v>13</v>
      </c>
      <c r="AC16" s="3">
        <f>KARTKI!E27</f>
        <v>0</v>
      </c>
      <c r="AD16" s="3">
        <f>KARTKI!F27</f>
        <v>0</v>
      </c>
      <c r="AE16" s="3">
        <f>KARTKI!G27</f>
        <v>0</v>
      </c>
    </row>
    <row r="17" spans="1:31" ht="12.75" customHeight="1" x14ac:dyDescent="0.2">
      <c r="A17" s="3"/>
      <c r="B17" s="3"/>
      <c r="C17" s="291" t="str">
        <f>KARTKI!$S$12</f>
        <v>Edukacja dla bezpiecz.</v>
      </c>
      <c r="D17" s="215"/>
      <c r="E17" s="215"/>
      <c r="F17" s="215"/>
      <c r="G17" s="215"/>
      <c r="H17" s="215"/>
      <c r="I17" s="292" t="str">
        <f>KARTKI!Y66</f>
        <v>dobry</v>
      </c>
      <c r="J17" s="215"/>
      <c r="K17" s="215"/>
      <c r="L17" s="215"/>
      <c r="M17" s="204"/>
      <c r="N17" s="3"/>
      <c r="O17" s="291" t="str">
        <f>KARTKI!$S$12</f>
        <v>Edukacja dla bezpiecz.</v>
      </c>
      <c r="P17" s="215"/>
      <c r="Q17" s="215"/>
      <c r="R17" s="215"/>
      <c r="S17" s="215"/>
      <c r="T17" s="215"/>
      <c r="U17" s="292" t="str">
        <f>KARTKI!Z66</f>
        <v>bardzo dobry</v>
      </c>
      <c r="V17" s="215"/>
      <c r="W17" s="215"/>
      <c r="X17" s="215"/>
      <c r="Y17" s="3"/>
      <c r="Z17" s="3"/>
      <c r="AA17" s="3"/>
      <c r="AB17" s="200">
        <v>14</v>
      </c>
      <c r="AC17" s="3">
        <f>KARTKI!E28</f>
        <v>0</v>
      </c>
      <c r="AD17" s="3">
        <f>KARTKI!F28</f>
        <v>0</v>
      </c>
      <c r="AE17" s="3">
        <f>KARTKI!G28</f>
        <v>0</v>
      </c>
    </row>
    <row r="18" spans="1:31" ht="12.75" customHeight="1" x14ac:dyDescent="0.2">
      <c r="A18" s="3"/>
      <c r="B18" s="3"/>
      <c r="C18" s="291" t="str">
        <f>KARTKI!$T$12</f>
        <v>Wiedza o społeczeństwie</v>
      </c>
      <c r="D18" s="215"/>
      <c r="E18" s="215"/>
      <c r="F18" s="215"/>
      <c r="G18" s="215"/>
      <c r="H18" s="215"/>
      <c r="I18" s="292" t="str">
        <f>KARTKI!Y67</f>
        <v>dobry</v>
      </c>
      <c r="J18" s="215"/>
      <c r="K18" s="215"/>
      <c r="L18" s="215"/>
      <c r="M18" s="204"/>
      <c r="N18" s="3"/>
      <c r="O18" s="291" t="str">
        <f>KARTKI!$T$12</f>
        <v>Wiedza o społeczeństwie</v>
      </c>
      <c r="P18" s="215"/>
      <c r="Q18" s="215"/>
      <c r="R18" s="215"/>
      <c r="S18" s="215"/>
      <c r="T18" s="215"/>
      <c r="U18" s="292" t="str">
        <f>KARTKI!Z67</f>
        <v>bardzo dobry</v>
      </c>
      <c r="V18" s="215"/>
      <c r="W18" s="215"/>
      <c r="X18" s="215"/>
      <c r="Y18" s="3"/>
      <c r="Z18" s="3"/>
      <c r="AA18" s="3"/>
      <c r="AB18" s="200">
        <v>15</v>
      </c>
      <c r="AC18" s="3">
        <f>KARTKI!E29</f>
        <v>0</v>
      </c>
      <c r="AD18" s="3">
        <f>KARTKI!F29</f>
        <v>0</v>
      </c>
      <c r="AE18" s="3">
        <f>KARTKI!G29</f>
        <v>0</v>
      </c>
    </row>
    <row r="19" spans="1:31" ht="12.75" customHeight="1" x14ac:dyDescent="0.2">
      <c r="A19" s="3"/>
      <c r="B19" s="3"/>
      <c r="C19" s="291" t="s">
        <v>52</v>
      </c>
      <c r="D19" s="215"/>
      <c r="E19" s="215"/>
      <c r="F19" s="215"/>
      <c r="G19" s="215"/>
      <c r="H19" s="215"/>
      <c r="I19" s="292" t="str">
        <f>KARTKI!Y68</f>
        <v>dobry</v>
      </c>
      <c r="J19" s="215"/>
      <c r="K19" s="215"/>
      <c r="L19" s="215"/>
      <c r="M19" s="204"/>
      <c r="N19" s="3"/>
      <c r="O19" s="291" t="s">
        <v>52</v>
      </c>
      <c r="P19" s="215"/>
      <c r="Q19" s="215"/>
      <c r="R19" s="215"/>
      <c r="S19" s="215"/>
      <c r="T19" s="215"/>
      <c r="U19" s="292" t="str">
        <f>KARTKI!Z68</f>
        <v>dobry</v>
      </c>
      <c r="V19" s="215"/>
      <c r="W19" s="215"/>
      <c r="X19" s="215"/>
      <c r="Y19" s="3"/>
      <c r="Z19" s="3"/>
      <c r="AA19" s="3"/>
      <c r="AB19" s="200">
        <v>16</v>
      </c>
      <c r="AC19" s="3">
        <f>KARTKI!E30</f>
        <v>0</v>
      </c>
      <c r="AD19" s="3">
        <f>KARTKI!F30</f>
        <v>0</v>
      </c>
      <c r="AE19" s="3">
        <f>KARTKI!G30</f>
        <v>0</v>
      </c>
    </row>
    <row r="20" spans="1:31" ht="12.75" customHeight="1" x14ac:dyDescent="0.2">
      <c r="A20" s="3"/>
      <c r="B20" s="3"/>
      <c r="C20" s="291" t="s">
        <v>135</v>
      </c>
      <c r="D20" s="215"/>
      <c r="E20" s="215"/>
      <c r="F20" s="215"/>
      <c r="G20" s="215"/>
      <c r="H20" s="215"/>
      <c r="I20" s="292" t="str">
        <f>KARTKI!Y69</f>
        <v>celujący</v>
      </c>
      <c r="J20" s="215"/>
      <c r="K20" s="215"/>
      <c r="L20" s="215"/>
      <c r="M20" s="204"/>
      <c r="N20" s="3"/>
      <c r="O20" s="291" t="s">
        <v>135</v>
      </c>
      <c r="P20" s="215"/>
      <c r="Q20" s="215"/>
      <c r="R20" s="215"/>
      <c r="S20" s="215"/>
      <c r="T20" s="215"/>
      <c r="U20" s="292" t="str">
        <f>KARTKI!Z69</f>
        <v>celujący</v>
      </c>
      <c r="V20" s="215"/>
      <c r="W20" s="215"/>
      <c r="X20" s="215"/>
      <c r="Y20" s="3"/>
      <c r="Z20" s="3"/>
      <c r="AA20" s="3"/>
      <c r="AB20" s="200">
        <v>17</v>
      </c>
      <c r="AC20" s="3">
        <f>KARTKI!E31</f>
        <v>0</v>
      </c>
      <c r="AD20" s="3">
        <f>KARTKI!F31</f>
        <v>0</v>
      </c>
      <c r="AE20" s="3">
        <f>KARTKI!G31</f>
        <v>0</v>
      </c>
    </row>
    <row r="21" spans="1:31" ht="12.75" customHeight="1" x14ac:dyDescent="0.2">
      <c r="A21" s="3"/>
      <c r="B21" s="3"/>
      <c r="C21" s="291"/>
      <c r="D21" s="215"/>
      <c r="E21" s="215"/>
      <c r="F21" s="215"/>
      <c r="G21" s="215"/>
      <c r="H21" s="215"/>
      <c r="I21" s="201"/>
      <c r="J21" s="201"/>
      <c r="K21" s="201"/>
      <c r="L21" s="201"/>
      <c r="M21" s="204"/>
      <c r="N21" s="3"/>
      <c r="O21" s="291"/>
      <c r="P21" s="215"/>
      <c r="Q21" s="215"/>
      <c r="R21" s="215"/>
      <c r="S21" s="215"/>
      <c r="T21" s="215"/>
      <c r="U21" s="292"/>
      <c r="V21" s="215"/>
      <c r="W21" s="215"/>
      <c r="X21" s="215"/>
      <c r="Y21" s="3"/>
      <c r="Z21" s="3"/>
      <c r="AA21" s="3"/>
      <c r="AB21" s="200">
        <v>18</v>
      </c>
      <c r="AC21" s="3">
        <f>KARTKI!E33</f>
        <v>0</v>
      </c>
      <c r="AD21" s="3">
        <f>KARTKI!F33</f>
        <v>0</v>
      </c>
      <c r="AE21" s="3">
        <f>KARTKI!G33</f>
        <v>0</v>
      </c>
    </row>
    <row r="22" spans="1:31" ht="12.75" customHeight="1" x14ac:dyDescent="0.2">
      <c r="A22" s="3"/>
      <c r="B22" s="3"/>
      <c r="C22" s="291"/>
      <c r="D22" s="215"/>
      <c r="E22" s="215"/>
      <c r="F22" s="215"/>
      <c r="G22" s="215"/>
      <c r="H22" s="215"/>
      <c r="I22" s="292"/>
      <c r="J22" s="215"/>
      <c r="K22" s="215"/>
      <c r="L22" s="215"/>
      <c r="M22" s="204"/>
      <c r="N22" s="3"/>
      <c r="O22" s="291"/>
      <c r="P22" s="215"/>
      <c r="Q22" s="215"/>
      <c r="R22" s="215"/>
      <c r="S22" s="215"/>
      <c r="T22" s="215"/>
      <c r="U22" s="292"/>
      <c r="V22" s="215"/>
      <c r="W22" s="215"/>
      <c r="X22" s="215"/>
      <c r="Y22" s="3"/>
      <c r="Z22" s="3"/>
      <c r="AA22" s="3"/>
      <c r="AB22" s="200">
        <v>19</v>
      </c>
      <c r="AC22" s="3">
        <f>KARTKI!E34</f>
        <v>0</v>
      </c>
      <c r="AD22" s="3">
        <f>KARTKI!F34</f>
        <v>0</v>
      </c>
      <c r="AE22" s="3">
        <f>KARTKI!G34</f>
        <v>0</v>
      </c>
    </row>
    <row r="23" spans="1:31" ht="12.75" customHeight="1" x14ac:dyDescent="0.2">
      <c r="A23" s="3"/>
      <c r="B23" s="3"/>
      <c r="C23" s="292"/>
      <c r="D23" s="215"/>
      <c r="E23" s="215"/>
      <c r="F23" s="215"/>
      <c r="G23" s="215"/>
      <c r="H23" s="215"/>
      <c r="I23" s="3"/>
      <c r="J23" s="3"/>
      <c r="K23" s="3"/>
      <c r="L23" s="3"/>
      <c r="M23" s="204"/>
      <c r="N23" s="3"/>
      <c r="O23" s="292"/>
      <c r="P23" s="215"/>
      <c r="Q23" s="215"/>
      <c r="R23" s="215"/>
      <c r="S23" s="215"/>
      <c r="T23" s="215"/>
      <c r="U23" s="3"/>
      <c r="V23" s="3"/>
      <c r="W23" s="3"/>
      <c r="X23" s="3"/>
      <c r="Y23" s="3"/>
      <c r="Z23" s="3"/>
      <c r="AA23" s="3"/>
      <c r="AB23" s="200">
        <v>20</v>
      </c>
      <c r="AC23" s="3">
        <f>KARTKI!E35</f>
        <v>0</v>
      </c>
      <c r="AD23" s="3">
        <f>KARTKI!F35</f>
        <v>0</v>
      </c>
      <c r="AE23" s="3">
        <f>KARTKI!G35</f>
        <v>0</v>
      </c>
    </row>
    <row r="24" spans="1:31" ht="12.75" customHeight="1" x14ac:dyDescent="0.2">
      <c r="A24" s="3"/>
      <c r="B24" s="3"/>
      <c r="C24" s="203"/>
      <c r="D24" s="292"/>
      <c r="E24" s="215"/>
      <c r="F24" s="215"/>
      <c r="G24" s="215"/>
      <c r="H24" s="215"/>
      <c r="I24" s="292"/>
      <c r="J24" s="215"/>
      <c r="K24" s="215"/>
      <c r="L24" s="215"/>
      <c r="M24" s="205"/>
      <c r="N24" s="3"/>
      <c r="O24" s="203"/>
      <c r="P24" s="292"/>
      <c r="Q24" s="215"/>
      <c r="R24" s="215"/>
      <c r="S24" s="215"/>
      <c r="T24" s="215"/>
      <c r="U24" s="292"/>
      <c r="V24" s="215"/>
      <c r="W24" s="215"/>
      <c r="X24" s="215"/>
      <c r="Y24" s="3"/>
      <c r="Z24" s="3"/>
      <c r="AA24" s="3"/>
      <c r="AB24" s="200">
        <v>21</v>
      </c>
      <c r="AC24" s="3">
        <f>KARTKI!E36</f>
        <v>0</v>
      </c>
      <c r="AD24" s="3">
        <f>KARTKI!F36</f>
        <v>0</v>
      </c>
      <c r="AE24" s="3">
        <f>KARTKI!G36</f>
        <v>0</v>
      </c>
    </row>
    <row r="25" spans="1:31" ht="12.75" customHeight="1" x14ac:dyDescent="0.2">
      <c r="A25" s="3"/>
      <c r="B25" s="3"/>
      <c r="C25" s="203"/>
      <c r="D25" s="292"/>
      <c r="E25" s="215"/>
      <c r="F25" s="215"/>
      <c r="G25" s="215"/>
      <c r="H25" s="215"/>
      <c r="I25" s="292"/>
      <c r="J25" s="215"/>
      <c r="K25" s="215"/>
      <c r="L25" s="215"/>
      <c r="M25" s="204"/>
      <c r="N25" s="3"/>
      <c r="O25" s="203"/>
      <c r="P25" s="292"/>
      <c r="Q25" s="215"/>
      <c r="R25" s="215"/>
      <c r="S25" s="215"/>
      <c r="T25" s="215"/>
      <c r="U25" s="292"/>
      <c r="V25" s="215"/>
      <c r="W25" s="215"/>
      <c r="X25" s="215"/>
      <c r="Y25" s="3"/>
      <c r="Z25" s="3"/>
      <c r="AA25" s="3"/>
      <c r="AB25" s="200">
        <v>22</v>
      </c>
      <c r="AC25" s="3">
        <f>KARTKI!E37</f>
        <v>0</v>
      </c>
      <c r="AD25" s="3">
        <f>KARTKI!F37</f>
        <v>0</v>
      </c>
      <c r="AE25" s="3">
        <f>KARTKI!G37</f>
        <v>0</v>
      </c>
    </row>
    <row r="26" spans="1:31" ht="12.75" customHeight="1" x14ac:dyDescent="0.2">
      <c r="A26" s="3"/>
      <c r="B26" s="3"/>
      <c r="C26" s="292"/>
      <c r="D26" s="215"/>
      <c r="E26" s="215"/>
      <c r="F26" s="215"/>
      <c r="G26" s="215"/>
      <c r="H26" s="215"/>
      <c r="I26" s="292"/>
      <c r="J26" s="215"/>
      <c r="K26" s="215"/>
      <c r="L26" s="215"/>
      <c r="M26" s="204"/>
      <c r="N26" s="3"/>
      <c r="O26" s="292"/>
      <c r="P26" s="215"/>
      <c r="Q26" s="215"/>
      <c r="R26" s="215"/>
      <c r="S26" s="215"/>
      <c r="T26" s="215"/>
      <c r="U26" s="292"/>
      <c r="V26" s="215"/>
      <c r="W26" s="215"/>
      <c r="X26" s="215"/>
      <c r="Y26" s="3"/>
      <c r="Z26" s="3"/>
      <c r="AA26" s="3"/>
      <c r="AB26" s="200">
        <v>23</v>
      </c>
      <c r="AC26" s="3">
        <f>KARTKI!E38</f>
        <v>0</v>
      </c>
      <c r="AD26" s="3">
        <f>KARTKI!F38</f>
        <v>0</v>
      </c>
      <c r="AE26" s="3">
        <f>KARTKI!G38</f>
        <v>0</v>
      </c>
    </row>
    <row r="27" spans="1:31" ht="12.75" customHeight="1" x14ac:dyDescent="0.2">
      <c r="A27" s="3"/>
      <c r="B27" s="3"/>
      <c r="C27" s="3"/>
      <c r="D27" s="206"/>
      <c r="E27" s="3"/>
      <c r="F27" s="3"/>
      <c r="G27" s="3"/>
      <c r="H27" s="3"/>
      <c r="I27" s="3"/>
      <c r="J27" s="3"/>
      <c r="K27" s="3"/>
      <c r="L27" s="3"/>
      <c r="M27" s="204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200">
        <v>24</v>
      </c>
      <c r="AC27" s="3">
        <f>KARTKI!E39</f>
        <v>0</v>
      </c>
      <c r="AD27" s="3">
        <f>KARTKI!F39</f>
        <v>0</v>
      </c>
      <c r="AE27" s="3">
        <f>KARTKI!G39</f>
        <v>0</v>
      </c>
    </row>
    <row r="28" spans="1:31" ht="12.75" customHeight="1" x14ac:dyDescent="0.2">
      <c r="A28" s="3"/>
      <c r="B28" s="3"/>
      <c r="C28" s="207"/>
      <c r="D28" s="207"/>
      <c r="E28" s="207"/>
      <c r="F28" s="207"/>
      <c r="G28" s="293" t="s">
        <v>145</v>
      </c>
      <c r="H28" s="215"/>
      <c r="I28" s="215"/>
      <c r="J28" s="215"/>
      <c r="K28" s="215"/>
      <c r="L28" s="215"/>
      <c r="M28" s="204"/>
      <c r="N28" s="3"/>
      <c r="O28" s="207"/>
      <c r="P28" s="207"/>
      <c r="Q28" s="207"/>
      <c r="R28" s="207"/>
      <c r="S28" s="293" t="s">
        <v>145</v>
      </c>
      <c r="T28" s="215"/>
      <c r="U28" s="215"/>
      <c r="V28" s="215"/>
      <c r="W28" s="215"/>
      <c r="X28" s="215"/>
      <c r="Y28" s="3"/>
      <c r="Z28" s="3"/>
      <c r="AA28" s="3"/>
      <c r="AB28" s="200">
        <v>25</v>
      </c>
      <c r="AC28" s="3">
        <f>KARTKI!E40</f>
        <v>0</v>
      </c>
      <c r="AD28" s="3">
        <f>KARTKI!F40</f>
        <v>0</v>
      </c>
      <c r="AE28" s="3">
        <f>KARTKI!G40</f>
        <v>0</v>
      </c>
    </row>
    <row r="29" spans="1:31" ht="12.75" customHeight="1" x14ac:dyDescent="0.2">
      <c r="A29" s="3"/>
      <c r="B29" s="3"/>
      <c r="C29" s="294" t="s">
        <v>146</v>
      </c>
      <c r="D29" s="215"/>
      <c r="E29" s="215"/>
      <c r="F29" s="207"/>
      <c r="G29" s="295" t="str">
        <f>KARTKI!$E$7</f>
        <v>mgr Iwona Bodziony</v>
      </c>
      <c r="H29" s="215"/>
      <c r="I29" s="215"/>
      <c r="J29" s="215"/>
      <c r="K29" s="215"/>
      <c r="L29" s="215"/>
      <c r="M29" s="204"/>
      <c r="N29" s="3"/>
      <c r="O29" s="294" t="s">
        <v>147</v>
      </c>
      <c r="P29" s="215"/>
      <c r="Q29" s="215"/>
      <c r="R29" s="207"/>
      <c r="S29" s="295" t="str">
        <f>KARTKI!$E$7</f>
        <v>mgr Iwona Bodziony</v>
      </c>
      <c r="T29" s="215"/>
      <c r="U29" s="215"/>
      <c r="V29" s="215"/>
      <c r="W29" s="215"/>
      <c r="X29" s="215"/>
      <c r="Y29" s="3"/>
      <c r="Z29" s="3"/>
      <c r="AA29" s="3"/>
      <c r="AB29" s="200">
        <v>26</v>
      </c>
      <c r="AC29" s="3">
        <f>KARTKI!E41</f>
        <v>0</v>
      </c>
      <c r="AD29" s="3">
        <f>KARTKI!F41</f>
        <v>0</v>
      </c>
      <c r="AE29" s="3">
        <f>KARTKI!G41</f>
        <v>0</v>
      </c>
    </row>
    <row r="30" spans="1:31" ht="12.75" customHeight="1" x14ac:dyDescent="0.2">
      <c r="A30" s="3"/>
      <c r="B30" s="3"/>
      <c r="C30" s="207"/>
      <c r="D30" s="207"/>
      <c r="E30" s="207"/>
      <c r="F30" s="207"/>
      <c r="G30" s="208"/>
      <c r="H30" s="3"/>
      <c r="I30" s="3"/>
      <c r="J30" s="3"/>
      <c r="K30" s="3"/>
      <c r="L30" s="3"/>
      <c r="M30" s="204"/>
      <c r="N30" s="3"/>
      <c r="O30" s="207"/>
      <c r="P30" s="207"/>
      <c r="Q30" s="207"/>
      <c r="R30" s="207"/>
      <c r="S30" s="208"/>
      <c r="T30" s="3"/>
      <c r="U30" s="3"/>
      <c r="V30" s="3"/>
      <c r="W30" s="3"/>
      <c r="X30" s="3"/>
      <c r="Y30" s="3"/>
      <c r="Z30" s="3"/>
      <c r="AA30" s="3"/>
      <c r="AB30" s="200">
        <v>27</v>
      </c>
      <c r="AC30" s="3">
        <f>KARTKI!E42</f>
        <v>0</v>
      </c>
      <c r="AD30" s="3">
        <f>KARTKI!F42</f>
        <v>0</v>
      </c>
      <c r="AE30" s="3">
        <f>KARTKI!G42</f>
        <v>0</v>
      </c>
    </row>
    <row r="31" spans="1:31" ht="39" customHeight="1" x14ac:dyDescent="0.2">
      <c r="A31" s="3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10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3"/>
      <c r="AA31" s="3"/>
      <c r="AB31" s="200">
        <v>28</v>
      </c>
      <c r="AC31" s="3">
        <f>KARTKI!E43</f>
        <v>0</v>
      </c>
      <c r="AD31" s="3">
        <f>KARTKI!F43</f>
        <v>0</v>
      </c>
      <c r="AE31" s="3">
        <f>KARTKI!G43</f>
        <v>0</v>
      </c>
    </row>
    <row r="32" spans="1:31" ht="19.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20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200">
        <v>29</v>
      </c>
      <c r="AC32" s="3">
        <f>KARTKI!E44</f>
        <v>0</v>
      </c>
      <c r="AD32" s="3">
        <f>KARTKI!F44</f>
        <v>0</v>
      </c>
      <c r="AE32" s="3">
        <f>KARTKI!G44</f>
        <v>0</v>
      </c>
    </row>
    <row r="33" spans="1:31" ht="12.75" customHeight="1" x14ac:dyDescent="0.2">
      <c r="A33" s="3"/>
      <c r="B33" s="3"/>
      <c r="C33" s="216"/>
      <c r="D33" s="215"/>
      <c r="E33" s="200"/>
      <c r="F33" s="293"/>
      <c r="G33" s="215"/>
      <c r="H33" s="215"/>
      <c r="I33" s="215"/>
      <c r="J33" s="292"/>
      <c r="K33" s="215"/>
      <c r="L33" s="215"/>
      <c r="M33" s="3"/>
      <c r="N33" s="3"/>
      <c r="O33" s="216"/>
      <c r="P33" s="215"/>
      <c r="Q33" s="200"/>
      <c r="R33" s="293"/>
      <c r="S33" s="215"/>
      <c r="T33" s="215"/>
      <c r="U33" s="215"/>
      <c r="V33" s="292"/>
      <c r="W33" s="215"/>
      <c r="X33" s="215"/>
      <c r="Y33" s="3"/>
      <c r="Z33" s="3"/>
      <c r="AA33" s="3"/>
      <c r="AB33" s="200">
        <v>30</v>
      </c>
      <c r="AC33" s="3">
        <f>KARTKI!E45</f>
        <v>0</v>
      </c>
      <c r="AD33" s="3">
        <f>KARTKI!F45</f>
        <v>0</v>
      </c>
      <c r="AE33" s="3">
        <f>KARTKI!G45</f>
        <v>0</v>
      </c>
    </row>
    <row r="34" spans="1:31" ht="12.75" customHeight="1" x14ac:dyDescent="0.2">
      <c r="A34" s="3"/>
      <c r="B34" s="3"/>
      <c r="C34" s="3"/>
      <c r="D34" s="3"/>
      <c r="E34" s="3"/>
      <c r="F34" s="216"/>
      <c r="G34" s="215"/>
      <c r="H34" s="201"/>
      <c r="I34" s="3"/>
      <c r="J34" s="3"/>
      <c r="K34" s="3"/>
      <c r="L34" s="3"/>
      <c r="M34" s="3"/>
      <c r="N34" s="3"/>
      <c r="O34" s="3"/>
      <c r="P34" s="3"/>
      <c r="Q34" s="3"/>
      <c r="R34" s="216"/>
      <c r="S34" s="215"/>
      <c r="T34" s="201"/>
      <c r="U34" s="3"/>
      <c r="V34" s="3"/>
      <c r="W34" s="3"/>
      <c r="X34" s="3"/>
      <c r="Y34" s="3"/>
      <c r="Z34" s="3"/>
      <c r="AA34" s="3"/>
      <c r="AB34" s="200">
        <v>31</v>
      </c>
      <c r="AC34" s="3">
        <f>KARTKI!E46</f>
        <v>0</v>
      </c>
      <c r="AD34" s="3">
        <f>KARTKI!F46</f>
        <v>0</v>
      </c>
      <c r="AE34" s="3">
        <f>KARTKI!G46</f>
        <v>0</v>
      </c>
    </row>
    <row r="35" spans="1:31" ht="12.75" customHeight="1" x14ac:dyDescent="0.2">
      <c r="A35" s="3"/>
      <c r="B35" s="3"/>
      <c r="C35" s="202"/>
      <c r="D35" s="296" t="str">
        <f>KARTKI!$D$16</f>
        <v>Jeziorska Małgorzata</v>
      </c>
      <c r="E35" s="215"/>
      <c r="F35" s="215"/>
      <c r="G35" s="215"/>
      <c r="H35" s="215"/>
      <c r="I35" s="215"/>
      <c r="J35" s="215"/>
      <c r="K35" s="203" t="s">
        <v>143</v>
      </c>
      <c r="L35" s="200">
        <f>KARTKI!$B$16</f>
        <v>3</v>
      </c>
      <c r="M35" s="211" t="s">
        <v>144</v>
      </c>
      <c r="N35" s="3"/>
      <c r="O35" s="202"/>
      <c r="P35" s="296" t="str">
        <f>KARTKI!$D$18</f>
        <v>Kulig Julia</v>
      </c>
      <c r="Q35" s="215"/>
      <c r="R35" s="215"/>
      <c r="S35" s="215"/>
      <c r="T35" s="215"/>
      <c r="U35" s="215"/>
      <c r="V35" s="215"/>
      <c r="W35" s="203" t="s">
        <v>143</v>
      </c>
      <c r="X35" s="200">
        <f>KARTKI!$B$18</f>
        <v>5</v>
      </c>
      <c r="Y35" s="201" t="s">
        <v>144</v>
      </c>
      <c r="Z35" s="3"/>
      <c r="AA35" s="3"/>
      <c r="AB35" s="200">
        <v>32</v>
      </c>
      <c r="AC35" s="3">
        <f>KARTKI!E47</f>
        <v>0</v>
      </c>
      <c r="AD35" s="3">
        <f>KARTKI!F47</f>
        <v>0</v>
      </c>
      <c r="AE35" s="3">
        <f>KARTKI!G47</f>
        <v>0</v>
      </c>
    </row>
    <row r="36" spans="1:31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204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200">
        <v>33</v>
      </c>
      <c r="AC36" s="3">
        <f>KARTKI!E48</f>
        <v>0</v>
      </c>
      <c r="AD36" s="3">
        <f>KARTKI!F48</f>
        <v>0</v>
      </c>
      <c r="AE36" s="3">
        <f>KARTKI!G48</f>
        <v>0</v>
      </c>
    </row>
    <row r="37" spans="1:31" ht="12.75" customHeight="1" x14ac:dyDescent="0.2">
      <c r="A37" s="3"/>
      <c r="B37" s="3"/>
      <c r="C37" s="292" t="s">
        <v>40</v>
      </c>
      <c r="D37" s="215"/>
      <c r="E37" s="215"/>
      <c r="F37" s="215"/>
      <c r="G37" s="215"/>
      <c r="H37" s="215"/>
      <c r="I37" s="292" t="str">
        <f>KARTKI!AA55</f>
        <v/>
      </c>
      <c r="J37" s="215"/>
      <c r="K37" s="215"/>
      <c r="L37" s="215"/>
      <c r="M37" s="204"/>
      <c r="N37" s="3"/>
      <c r="O37" s="292" t="s">
        <v>40</v>
      </c>
      <c r="P37" s="215"/>
      <c r="Q37" s="215"/>
      <c r="R37" s="215"/>
      <c r="S37" s="215"/>
      <c r="T37" s="215"/>
      <c r="U37" s="292" t="str">
        <f>KARTKI!AB55</f>
        <v/>
      </c>
      <c r="V37" s="215"/>
      <c r="W37" s="215"/>
      <c r="X37" s="215"/>
      <c r="Y37" s="3"/>
      <c r="Z37" s="3"/>
      <c r="AA37" s="3"/>
      <c r="AB37" s="200">
        <v>34</v>
      </c>
      <c r="AC37" s="3">
        <f>KARTKI!E49</f>
        <v>0</v>
      </c>
      <c r="AD37" s="3">
        <f>KARTKI!F49</f>
        <v>0</v>
      </c>
      <c r="AE37" s="3">
        <f>KARTKI!G49</f>
        <v>0</v>
      </c>
    </row>
    <row r="38" spans="1:31" ht="12.75" customHeight="1" x14ac:dyDescent="0.2">
      <c r="A38" s="3"/>
      <c r="B38" s="3"/>
      <c r="C38" s="291" t="str">
        <f>KARTKI!$I$12</f>
        <v>Religia</v>
      </c>
      <c r="D38" s="215"/>
      <c r="E38" s="215"/>
      <c r="F38" s="215"/>
      <c r="G38" s="215"/>
      <c r="H38" s="215"/>
      <c r="I38" s="292" t="str">
        <f>KARTKI!AA56</f>
        <v>celujący</v>
      </c>
      <c r="J38" s="215"/>
      <c r="K38" s="215"/>
      <c r="L38" s="215"/>
      <c r="M38" s="204"/>
      <c r="N38" s="3"/>
      <c r="O38" s="291" t="str">
        <f>KARTKI!$I$12</f>
        <v>Religia</v>
      </c>
      <c r="P38" s="215"/>
      <c r="Q38" s="215"/>
      <c r="R38" s="215"/>
      <c r="S38" s="215"/>
      <c r="T38" s="215"/>
      <c r="U38" s="292" t="str">
        <f>KARTKI!AB56</f>
        <v>bardzo dobry</v>
      </c>
      <c r="V38" s="215"/>
      <c r="W38" s="215"/>
      <c r="X38" s="215"/>
      <c r="Y38" s="3"/>
      <c r="Z38" s="3"/>
      <c r="AA38" s="3"/>
      <c r="AB38" s="200">
        <v>35</v>
      </c>
      <c r="AC38" s="3">
        <f>KARTKI!E50</f>
        <v>0</v>
      </c>
      <c r="AD38" s="3">
        <f>KARTKI!F50</f>
        <v>0</v>
      </c>
      <c r="AE38" s="3">
        <f>KARTKI!G50</f>
        <v>0</v>
      </c>
    </row>
    <row r="39" spans="1:31" ht="12.75" customHeight="1" x14ac:dyDescent="0.2">
      <c r="A39" s="3"/>
      <c r="B39" s="3"/>
      <c r="C39" s="212" t="str">
        <f>KARTKI!$J$12</f>
        <v>Język polski</v>
      </c>
      <c r="D39" s="201"/>
      <c r="E39" s="201"/>
      <c r="F39" s="201"/>
      <c r="G39" s="201"/>
      <c r="H39" s="201"/>
      <c r="I39" s="292" t="str">
        <f>KARTKI!AA57</f>
        <v>dobry</v>
      </c>
      <c r="J39" s="215"/>
      <c r="K39" s="215"/>
      <c r="L39" s="215"/>
      <c r="M39" s="204"/>
      <c r="N39" s="3"/>
      <c r="O39" s="291" t="str">
        <f>KARTKI!$J$12</f>
        <v>Język polski</v>
      </c>
      <c r="P39" s="215"/>
      <c r="Q39" s="215"/>
      <c r="R39" s="215"/>
      <c r="S39" s="215"/>
      <c r="T39" s="215"/>
      <c r="U39" s="292" t="str">
        <f>KARTKI!AB57</f>
        <v>dopuszczający</v>
      </c>
      <c r="V39" s="215"/>
      <c r="W39" s="215"/>
      <c r="X39" s="215"/>
      <c r="Y39" s="3"/>
      <c r="Z39" s="3"/>
      <c r="AA39" s="3"/>
      <c r="AB39" s="200">
        <v>36</v>
      </c>
      <c r="AC39" s="3">
        <f>KARTKI!E51</f>
        <v>0</v>
      </c>
      <c r="AD39" s="3">
        <f>KARTKI!F51</f>
        <v>0</v>
      </c>
      <c r="AE39" s="3">
        <f>KARTKI!G51</f>
        <v>0</v>
      </c>
    </row>
    <row r="40" spans="1:31" ht="12.75" customHeight="1" x14ac:dyDescent="0.2">
      <c r="A40" s="3"/>
      <c r="B40" s="3"/>
      <c r="C40" s="291" t="str">
        <f>KARTKI!$K$12</f>
        <v>Język angielski</v>
      </c>
      <c r="D40" s="215"/>
      <c r="E40" s="215"/>
      <c r="F40" s="215"/>
      <c r="G40" s="215"/>
      <c r="H40" s="215"/>
      <c r="I40" s="292" t="s">
        <v>148</v>
      </c>
      <c r="J40" s="215"/>
      <c r="K40" s="215"/>
      <c r="L40" s="215"/>
      <c r="M40" s="204"/>
      <c r="N40" s="3"/>
      <c r="O40" s="291" t="str">
        <f>KARTKI!$K$12</f>
        <v>Język angielski</v>
      </c>
      <c r="P40" s="215"/>
      <c r="Q40" s="215"/>
      <c r="R40" s="215"/>
      <c r="S40" s="215"/>
      <c r="T40" s="215"/>
      <c r="U40" s="292" t="str">
        <f>KARTKI!AB58</f>
        <v>dostateczny</v>
      </c>
      <c r="V40" s="215"/>
      <c r="W40" s="215"/>
      <c r="X40" s="215"/>
      <c r="Y40" s="3"/>
      <c r="Z40" s="3"/>
      <c r="AA40" s="3"/>
      <c r="AB40" s="3"/>
      <c r="AC40" s="3"/>
      <c r="AD40" s="3"/>
      <c r="AE40" s="3"/>
    </row>
    <row r="41" spans="1:31" ht="12.75" customHeight="1" x14ac:dyDescent="0.2">
      <c r="A41" s="3"/>
      <c r="B41" s="3"/>
      <c r="C41" s="291" t="str">
        <f>KARTKI!$L$12</f>
        <v>Język niemiecki</v>
      </c>
      <c r="D41" s="215"/>
      <c r="E41" s="215"/>
      <c r="F41" s="215"/>
      <c r="G41" s="215"/>
      <c r="H41" s="215"/>
      <c r="I41" s="292" t="str">
        <f>KARTKI!AA59</f>
        <v>dobry</v>
      </c>
      <c r="J41" s="215"/>
      <c r="K41" s="215"/>
      <c r="L41" s="215"/>
      <c r="M41" s="204"/>
      <c r="N41" s="3"/>
      <c r="O41" s="291" t="str">
        <f>KARTKI!$L$12</f>
        <v>Język niemiecki</v>
      </c>
      <c r="P41" s="215"/>
      <c r="Q41" s="215"/>
      <c r="R41" s="215"/>
      <c r="S41" s="215"/>
      <c r="T41" s="215"/>
      <c r="U41" s="292" t="str">
        <f>KARTKI!AB59</f>
        <v>dopuszczający</v>
      </c>
      <c r="V41" s="215"/>
      <c r="W41" s="215"/>
      <c r="X41" s="215"/>
      <c r="Y41" s="3"/>
      <c r="Z41" s="3"/>
      <c r="AA41" s="3"/>
      <c r="AB41" s="3"/>
      <c r="AC41" s="3"/>
      <c r="AD41" s="3"/>
      <c r="AE41" s="3"/>
    </row>
    <row r="42" spans="1:31" ht="12.75" customHeight="1" x14ac:dyDescent="0.2">
      <c r="A42" s="3"/>
      <c r="B42" s="3"/>
      <c r="C42" s="291" t="str">
        <f>KARTKI!$M$12</f>
        <v>Biologia</v>
      </c>
      <c r="D42" s="215"/>
      <c r="E42" s="215"/>
      <c r="F42" s="215"/>
      <c r="G42" s="215"/>
      <c r="H42" s="215"/>
      <c r="I42" s="292" t="str">
        <f>KARTKI!AA60</f>
        <v>bardzo dobry</v>
      </c>
      <c r="J42" s="215"/>
      <c r="K42" s="215"/>
      <c r="L42" s="215"/>
      <c r="M42" s="204"/>
      <c r="N42" s="3"/>
      <c r="O42" s="291" t="str">
        <f>KARTKI!$M$12</f>
        <v>Biologia</v>
      </c>
      <c r="P42" s="215"/>
      <c r="Q42" s="215"/>
      <c r="R42" s="215"/>
      <c r="S42" s="215"/>
      <c r="T42" s="215"/>
      <c r="U42" s="292" t="str">
        <f>KARTKI!AB60</f>
        <v>dostateczny</v>
      </c>
      <c r="V42" s="215"/>
      <c r="W42" s="215"/>
      <c r="X42" s="215"/>
      <c r="Y42" s="3"/>
      <c r="Z42" s="3"/>
      <c r="AA42" s="3"/>
      <c r="AB42" s="3"/>
      <c r="AC42" s="3"/>
      <c r="AD42" s="3"/>
      <c r="AE42" s="3"/>
    </row>
    <row r="43" spans="1:31" ht="12.75" customHeight="1" x14ac:dyDescent="0.2">
      <c r="A43" s="3"/>
      <c r="B43" s="3"/>
      <c r="C43" s="291" t="str">
        <f>KARTKI!$N$12</f>
        <v>Chemia</v>
      </c>
      <c r="D43" s="215"/>
      <c r="E43" s="215"/>
      <c r="F43" s="215"/>
      <c r="G43" s="215"/>
      <c r="H43" s="215"/>
      <c r="I43" s="292" t="str">
        <f>KARTKI!AA61</f>
        <v>bardzo dobry</v>
      </c>
      <c r="J43" s="215"/>
      <c r="K43" s="215"/>
      <c r="L43" s="215"/>
      <c r="M43" s="204"/>
      <c r="N43" s="3"/>
      <c r="O43" s="291" t="str">
        <f>KARTKI!$N$12</f>
        <v>Chemia</v>
      </c>
      <c r="P43" s="215"/>
      <c r="Q43" s="215"/>
      <c r="R43" s="215"/>
      <c r="S43" s="215"/>
      <c r="T43" s="215"/>
      <c r="U43" s="292" t="str">
        <f>KARTKI!AB61</f>
        <v>dostateczny</v>
      </c>
      <c r="V43" s="215"/>
      <c r="W43" s="215"/>
      <c r="X43" s="215"/>
      <c r="Y43" s="3"/>
      <c r="Z43" s="3"/>
      <c r="AA43" s="3"/>
      <c r="AB43" s="3"/>
      <c r="AC43" s="3"/>
      <c r="AD43" s="3"/>
      <c r="AE43" s="3"/>
    </row>
    <row r="44" spans="1:31" ht="12.75" customHeight="1" x14ac:dyDescent="0.2">
      <c r="A44" s="3"/>
      <c r="B44" s="3"/>
      <c r="C44" s="291" t="str">
        <f>KARTKI!$O$12</f>
        <v>Fizyka</v>
      </c>
      <c r="D44" s="215"/>
      <c r="E44" s="215"/>
      <c r="F44" s="215"/>
      <c r="G44" s="215"/>
      <c r="H44" s="215"/>
      <c r="I44" s="292" t="str">
        <f>KARTKI!AA62</f>
        <v>bardzo dobry</v>
      </c>
      <c r="J44" s="215"/>
      <c r="K44" s="215"/>
      <c r="L44" s="215"/>
      <c r="M44" s="204"/>
      <c r="N44" s="3"/>
      <c r="O44" s="291" t="str">
        <f>KARTKI!$O$12</f>
        <v>Fizyka</v>
      </c>
      <c r="P44" s="215"/>
      <c r="Q44" s="215"/>
      <c r="R44" s="215"/>
      <c r="S44" s="215"/>
      <c r="T44" s="215"/>
      <c r="U44" s="292" t="str">
        <f>KARTKI!AB62</f>
        <v>dobry</v>
      </c>
      <c r="V44" s="215"/>
      <c r="W44" s="215"/>
      <c r="X44" s="215"/>
      <c r="Y44" s="3"/>
      <c r="Z44" s="3"/>
      <c r="AA44" s="3"/>
      <c r="AB44" s="3"/>
      <c r="AC44" s="3"/>
      <c r="AD44" s="3"/>
      <c r="AE44" s="3"/>
    </row>
    <row r="45" spans="1:31" ht="12.75" customHeight="1" x14ac:dyDescent="0.2">
      <c r="A45" s="3"/>
      <c r="B45" s="3"/>
      <c r="C45" s="291" t="str">
        <f>KARTKI!$P$12</f>
        <v>Matematyka</v>
      </c>
      <c r="D45" s="215"/>
      <c r="E45" s="215"/>
      <c r="F45" s="215"/>
      <c r="G45" s="215"/>
      <c r="H45" s="215"/>
      <c r="I45" s="292" t="str">
        <f>KARTKI!AA63</f>
        <v>dobry</v>
      </c>
      <c r="J45" s="215"/>
      <c r="K45" s="215"/>
      <c r="L45" s="215"/>
      <c r="M45" s="204"/>
      <c r="N45" s="3"/>
      <c r="O45" s="291" t="str">
        <f>KARTKI!$P$12</f>
        <v>Matematyka</v>
      </c>
      <c r="P45" s="215"/>
      <c r="Q45" s="215"/>
      <c r="R45" s="215"/>
      <c r="S45" s="215"/>
      <c r="T45" s="215"/>
      <c r="U45" s="292" t="str">
        <f>KARTKI!AB63</f>
        <v>dopuszczający</v>
      </c>
      <c r="V45" s="215"/>
      <c r="W45" s="215"/>
      <c r="X45" s="215"/>
      <c r="Y45" s="3"/>
      <c r="Z45" s="3"/>
      <c r="AA45" s="3"/>
      <c r="AB45" s="3"/>
      <c r="AC45" s="3"/>
      <c r="AD45" s="3"/>
      <c r="AE45" s="3"/>
    </row>
    <row r="46" spans="1:31" ht="12.75" customHeight="1" x14ac:dyDescent="0.2">
      <c r="A46" s="3"/>
      <c r="B46" s="3"/>
      <c r="C46" s="291" t="str">
        <f>KARTKI!$Q$12</f>
        <v>Informatyka</v>
      </c>
      <c r="D46" s="215"/>
      <c r="E46" s="215"/>
      <c r="F46" s="215"/>
      <c r="G46" s="215"/>
      <c r="H46" s="215"/>
      <c r="I46" s="292" t="str">
        <f>KARTKI!AA64</f>
        <v>dobry</v>
      </c>
      <c r="J46" s="215"/>
      <c r="K46" s="215"/>
      <c r="L46" s="215"/>
      <c r="M46" s="204"/>
      <c r="N46" s="3"/>
      <c r="O46" s="291" t="str">
        <f>KARTKI!$Q$12</f>
        <v>Informatyka</v>
      </c>
      <c r="P46" s="215"/>
      <c r="Q46" s="215"/>
      <c r="R46" s="215"/>
      <c r="S46" s="215"/>
      <c r="T46" s="215"/>
      <c r="U46" s="292" t="str">
        <f>KARTKI!AB64</f>
        <v>dobry</v>
      </c>
      <c r="V46" s="215"/>
      <c r="W46" s="215"/>
      <c r="X46" s="215"/>
      <c r="Y46" s="3"/>
      <c r="Z46" s="3"/>
      <c r="AA46" s="3"/>
      <c r="AB46" s="3"/>
      <c r="AC46" s="3"/>
      <c r="AD46" s="3"/>
      <c r="AE46" s="3"/>
    </row>
    <row r="47" spans="1:31" ht="12.75" customHeight="1" x14ac:dyDescent="0.2">
      <c r="A47" s="3"/>
      <c r="B47" s="3"/>
      <c r="C47" s="291" t="str">
        <f>KARTKI!$R$12</f>
        <v>Geografia</v>
      </c>
      <c r="D47" s="215"/>
      <c r="E47" s="215"/>
      <c r="F47" s="215"/>
      <c r="G47" s="215"/>
      <c r="H47" s="215"/>
      <c r="I47" s="292" t="str">
        <f>KARTKI!AA65</f>
        <v>bardzo dobry</v>
      </c>
      <c r="J47" s="215"/>
      <c r="K47" s="215"/>
      <c r="L47" s="215"/>
      <c r="M47" s="204"/>
      <c r="N47" s="3"/>
      <c r="O47" s="291" t="str">
        <f>KARTKI!$R$12</f>
        <v>Geografia</v>
      </c>
      <c r="P47" s="215"/>
      <c r="Q47" s="215"/>
      <c r="R47" s="215"/>
      <c r="S47" s="215"/>
      <c r="T47" s="215"/>
      <c r="U47" s="292" t="str">
        <f>KARTKI!AB65</f>
        <v>dobry</v>
      </c>
      <c r="V47" s="215"/>
      <c r="W47" s="215"/>
      <c r="X47" s="215"/>
      <c r="Y47" s="3"/>
      <c r="Z47" s="3"/>
      <c r="AA47" s="3"/>
      <c r="AB47" s="3"/>
      <c r="AC47" s="3"/>
      <c r="AD47" s="3"/>
      <c r="AE47" s="3"/>
    </row>
    <row r="48" spans="1:31" ht="12.75" customHeight="1" x14ac:dyDescent="0.2">
      <c r="A48" s="3"/>
      <c r="B48" s="3"/>
      <c r="C48" s="291" t="str">
        <f>KARTKI!$S$12</f>
        <v>Edukacja dla bezpiecz.</v>
      </c>
      <c r="D48" s="215"/>
      <c r="E48" s="215"/>
      <c r="F48" s="215"/>
      <c r="G48" s="215"/>
      <c r="H48" s="215"/>
      <c r="I48" s="292" t="str">
        <f>KARTKI!AA66</f>
        <v>bardzo dobry</v>
      </c>
      <c r="J48" s="215"/>
      <c r="K48" s="215"/>
      <c r="L48" s="215"/>
      <c r="M48" s="204"/>
      <c r="N48" s="3"/>
      <c r="O48" s="291" t="str">
        <f>KARTKI!$S$12</f>
        <v>Edukacja dla bezpiecz.</v>
      </c>
      <c r="P48" s="215"/>
      <c r="Q48" s="215"/>
      <c r="R48" s="215"/>
      <c r="S48" s="215"/>
      <c r="T48" s="215"/>
      <c r="U48" s="292" t="str">
        <f>KARTKI!AB66</f>
        <v>dostateczny</v>
      </c>
      <c r="V48" s="215"/>
      <c r="W48" s="215"/>
      <c r="X48" s="215"/>
      <c r="Y48" s="3"/>
      <c r="Z48" s="3"/>
      <c r="AA48" s="3"/>
      <c r="AB48" s="3"/>
      <c r="AC48" s="3"/>
      <c r="AD48" s="3"/>
      <c r="AE48" s="3"/>
    </row>
    <row r="49" spans="1:31" ht="12.75" customHeight="1" x14ac:dyDescent="0.2">
      <c r="A49" s="3"/>
      <c r="B49" s="3"/>
      <c r="C49" s="291" t="str">
        <f>KARTKI!$T$12</f>
        <v>Wiedza o społeczeństwie</v>
      </c>
      <c r="D49" s="215"/>
      <c r="E49" s="215"/>
      <c r="F49" s="215"/>
      <c r="G49" s="215"/>
      <c r="H49" s="215"/>
      <c r="I49" s="292" t="str">
        <f>KARTKI!AA67</f>
        <v>dobry</v>
      </c>
      <c r="J49" s="215"/>
      <c r="K49" s="215"/>
      <c r="L49" s="215"/>
      <c r="M49" s="204"/>
      <c r="N49" s="3"/>
      <c r="O49" s="291" t="str">
        <f>KARTKI!$T$12</f>
        <v>Wiedza o społeczeństwie</v>
      </c>
      <c r="P49" s="215"/>
      <c r="Q49" s="215"/>
      <c r="R49" s="215"/>
      <c r="S49" s="215"/>
      <c r="T49" s="215"/>
      <c r="U49" s="292" t="str">
        <f>KARTKI!AB67</f>
        <v>dobry</v>
      </c>
      <c r="V49" s="215"/>
      <c r="W49" s="215"/>
      <c r="X49" s="215"/>
      <c r="Y49" s="3"/>
      <c r="Z49" s="3"/>
      <c r="AA49" s="3"/>
      <c r="AB49" s="3"/>
      <c r="AC49" s="3"/>
      <c r="AD49" s="3"/>
      <c r="AE49" s="3"/>
    </row>
    <row r="50" spans="1:31" ht="12.75" customHeight="1" x14ac:dyDescent="0.2">
      <c r="A50" s="3"/>
      <c r="B50" s="3"/>
      <c r="C50" s="291" t="s">
        <v>52</v>
      </c>
      <c r="D50" s="215"/>
      <c r="E50" s="215"/>
      <c r="F50" s="215"/>
      <c r="G50" s="215"/>
      <c r="H50" s="215"/>
      <c r="I50" s="292" t="s">
        <v>149</v>
      </c>
      <c r="J50" s="215"/>
      <c r="K50" s="215"/>
      <c r="L50" s="215"/>
      <c r="M50" s="204"/>
      <c r="N50" s="3"/>
      <c r="O50" s="291" t="s">
        <v>52</v>
      </c>
      <c r="P50" s="215"/>
      <c r="Q50" s="215"/>
      <c r="R50" s="215"/>
      <c r="S50" s="215"/>
      <c r="T50" s="215"/>
      <c r="U50" s="292" t="s">
        <v>149</v>
      </c>
      <c r="V50" s="215"/>
      <c r="W50" s="215"/>
      <c r="X50" s="215"/>
      <c r="Y50" s="3"/>
      <c r="Z50" s="3"/>
      <c r="AA50" s="3"/>
      <c r="AB50" s="3"/>
      <c r="AC50" s="3"/>
      <c r="AD50" s="3"/>
      <c r="AE50" s="3"/>
    </row>
    <row r="51" spans="1:31" ht="12.75" customHeight="1" x14ac:dyDescent="0.2">
      <c r="A51" s="3"/>
      <c r="B51" s="3"/>
      <c r="C51" s="291" t="s">
        <v>135</v>
      </c>
      <c r="D51" s="215"/>
      <c r="E51" s="215"/>
      <c r="F51" s="215"/>
      <c r="G51" s="215"/>
      <c r="H51" s="215"/>
      <c r="I51" s="292" t="s">
        <v>150</v>
      </c>
      <c r="J51" s="215"/>
      <c r="K51" s="215"/>
      <c r="L51" s="215"/>
      <c r="M51" s="204"/>
      <c r="N51" s="3"/>
      <c r="O51" s="291" t="s">
        <v>135</v>
      </c>
      <c r="P51" s="215"/>
      <c r="Q51" s="215"/>
      <c r="R51" s="215"/>
      <c r="S51" s="215"/>
      <c r="T51" s="215"/>
      <c r="U51" s="292" t="s">
        <v>149</v>
      </c>
      <c r="V51" s="215"/>
      <c r="W51" s="215"/>
      <c r="X51" s="215"/>
      <c r="Y51" s="3"/>
      <c r="Z51" s="3"/>
      <c r="AA51" s="3"/>
      <c r="AB51" s="3"/>
      <c r="AC51" s="3"/>
      <c r="AD51" s="3"/>
      <c r="AE51" s="3"/>
    </row>
    <row r="52" spans="1:31" ht="12.75" customHeight="1" x14ac:dyDescent="0.2">
      <c r="A52" s="3"/>
      <c r="B52" s="3"/>
      <c r="C52" s="291"/>
      <c r="D52" s="215"/>
      <c r="E52" s="215"/>
      <c r="F52" s="215"/>
      <c r="G52" s="215"/>
      <c r="H52" s="215"/>
      <c r="I52" s="292"/>
      <c r="J52" s="215"/>
      <c r="K52" s="215"/>
      <c r="L52" s="215"/>
      <c r="M52" s="204"/>
      <c r="N52" s="3"/>
      <c r="O52" s="291"/>
      <c r="P52" s="215"/>
      <c r="Q52" s="215"/>
      <c r="R52" s="215"/>
      <c r="S52" s="215"/>
      <c r="T52" s="215"/>
      <c r="U52" s="292"/>
      <c r="V52" s="215"/>
      <c r="W52" s="215"/>
      <c r="X52" s="215"/>
      <c r="Y52" s="3"/>
      <c r="Z52" s="3"/>
      <c r="AA52" s="3"/>
      <c r="AB52" s="3"/>
      <c r="AC52" s="3"/>
      <c r="AD52" s="3"/>
      <c r="AE52" s="3"/>
    </row>
    <row r="53" spans="1:31" ht="12.75" customHeight="1" x14ac:dyDescent="0.2">
      <c r="A53" s="3"/>
      <c r="B53" s="3"/>
      <c r="C53" s="291"/>
      <c r="D53" s="215"/>
      <c r="E53" s="215"/>
      <c r="F53" s="215"/>
      <c r="G53" s="215"/>
      <c r="H53" s="215"/>
      <c r="I53" s="292"/>
      <c r="J53" s="215"/>
      <c r="K53" s="215"/>
      <c r="L53" s="215"/>
      <c r="M53" s="204"/>
      <c r="N53" s="3"/>
      <c r="O53" s="291"/>
      <c r="P53" s="215"/>
      <c r="Q53" s="215"/>
      <c r="R53" s="215"/>
      <c r="S53" s="215"/>
      <c r="T53" s="215"/>
      <c r="U53" s="292"/>
      <c r="V53" s="215"/>
      <c r="W53" s="215"/>
      <c r="X53" s="215"/>
      <c r="Y53" s="3"/>
      <c r="Z53" s="3"/>
      <c r="AA53" s="3"/>
      <c r="AB53" s="3"/>
      <c r="AC53" s="3"/>
      <c r="AD53" s="3"/>
      <c r="AE53" s="3"/>
    </row>
    <row r="54" spans="1:31" ht="12.75" customHeight="1" x14ac:dyDescent="0.2">
      <c r="A54" s="3"/>
      <c r="B54" s="3"/>
      <c r="C54" s="292"/>
      <c r="D54" s="215"/>
      <c r="E54" s="215"/>
      <c r="F54" s="215"/>
      <c r="G54" s="215"/>
      <c r="H54" s="215"/>
      <c r="I54" s="3"/>
      <c r="J54" s="3"/>
      <c r="K54" s="3"/>
      <c r="L54" s="3"/>
      <c r="M54" s="204"/>
      <c r="N54" s="3"/>
      <c r="O54" s="292"/>
      <c r="P54" s="215"/>
      <c r="Q54" s="215"/>
      <c r="R54" s="215"/>
      <c r="S54" s="215"/>
      <c r="T54" s="215"/>
      <c r="U54" s="292"/>
      <c r="V54" s="215"/>
      <c r="W54" s="215"/>
      <c r="X54" s="215"/>
      <c r="Y54" s="3"/>
      <c r="Z54" s="3"/>
      <c r="AA54" s="3"/>
      <c r="AB54" s="3"/>
      <c r="AC54" s="3"/>
      <c r="AD54" s="3"/>
      <c r="AE54" s="3"/>
    </row>
    <row r="55" spans="1:31" ht="12.75" customHeight="1" x14ac:dyDescent="0.2">
      <c r="A55" s="3"/>
      <c r="B55" s="3"/>
      <c r="C55" s="203"/>
      <c r="D55" s="292"/>
      <c r="E55" s="215"/>
      <c r="F55" s="215"/>
      <c r="G55" s="215"/>
      <c r="H55" s="215"/>
      <c r="I55" s="292"/>
      <c r="J55" s="215"/>
      <c r="K55" s="215"/>
      <c r="L55" s="215"/>
      <c r="M55" s="204"/>
      <c r="N55" s="3"/>
      <c r="O55" s="203"/>
      <c r="P55" s="292"/>
      <c r="Q55" s="215"/>
      <c r="R55" s="215"/>
      <c r="S55" s="215"/>
      <c r="T55" s="215"/>
      <c r="U55" s="292"/>
      <c r="V55" s="215"/>
      <c r="W55" s="215"/>
      <c r="X55" s="215"/>
      <c r="Y55" s="3"/>
      <c r="Z55" s="3"/>
      <c r="AA55" s="3"/>
      <c r="AB55" s="3"/>
      <c r="AC55" s="3"/>
      <c r="AD55" s="3"/>
      <c r="AE55" s="3"/>
    </row>
    <row r="56" spans="1:31" ht="12.75" customHeight="1" x14ac:dyDescent="0.2">
      <c r="A56" s="3"/>
      <c r="B56" s="3"/>
      <c r="C56" s="203"/>
      <c r="D56" s="292"/>
      <c r="E56" s="215"/>
      <c r="F56" s="215"/>
      <c r="G56" s="215"/>
      <c r="H56" s="215"/>
      <c r="I56" s="292"/>
      <c r="J56" s="215"/>
      <c r="K56" s="215"/>
      <c r="L56" s="215"/>
      <c r="M56" s="204"/>
      <c r="N56" s="3"/>
      <c r="O56" s="203"/>
      <c r="P56" s="292"/>
      <c r="Q56" s="215"/>
      <c r="R56" s="215"/>
      <c r="S56" s="215"/>
      <c r="T56" s="215"/>
      <c r="U56" s="292"/>
      <c r="V56" s="215"/>
      <c r="W56" s="215"/>
      <c r="X56" s="215"/>
      <c r="Y56" s="3"/>
      <c r="Z56" s="3"/>
      <c r="AA56" s="3"/>
      <c r="AB56" s="3"/>
      <c r="AC56" s="3"/>
      <c r="AD56" s="3"/>
      <c r="AE56" s="3"/>
    </row>
    <row r="57" spans="1:31" ht="12.75" customHeight="1" x14ac:dyDescent="0.2">
      <c r="A57" s="3"/>
      <c r="B57" s="3"/>
      <c r="C57" s="207"/>
      <c r="D57" s="207"/>
      <c r="E57" s="207"/>
      <c r="F57" s="207"/>
      <c r="G57" s="293" t="s">
        <v>145</v>
      </c>
      <c r="H57" s="215"/>
      <c r="I57" s="215"/>
      <c r="J57" s="215"/>
      <c r="K57" s="215"/>
      <c r="L57" s="215"/>
      <c r="M57" s="204"/>
      <c r="N57" s="3"/>
      <c r="O57" s="207"/>
      <c r="P57" s="207"/>
      <c r="Q57" s="207"/>
      <c r="R57" s="207"/>
      <c r="S57" s="293" t="s">
        <v>145</v>
      </c>
      <c r="T57" s="215"/>
      <c r="U57" s="215"/>
      <c r="V57" s="215"/>
      <c r="W57" s="215"/>
      <c r="X57" s="215"/>
      <c r="Y57" s="3"/>
      <c r="Z57" s="3"/>
      <c r="AA57" s="3"/>
      <c r="AB57" s="3"/>
      <c r="AC57" s="3"/>
      <c r="AD57" s="3"/>
      <c r="AE57" s="3"/>
    </row>
    <row r="58" spans="1:31" ht="12.75" customHeight="1" x14ac:dyDescent="0.2">
      <c r="A58" s="3"/>
      <c r="B58" s="3"/>
      <c r="C58" s="292" t="str">
        <f>KARTKI!$E$8</f>
        <v>08.06.2020 r.</v>
      </c>
      <c r="D58" s="215"/>
      <c r="E58" s="215"/>
      <c r="F58" s="207"/>
      <c r="G58" s="295" t="str">
        <f>KARTKI!$E$7</f>
        <v>mgr Iwona Bodziony</v>
      </c>
      <c r="H58" s="215"/>
      <c r="I58" s="215"/>
      <c r="J58" s="215"/>
      <c r="K58" s="215"/>
      <c r="L58" s="215"/>
      <c r="M58" s="204"/>
      <c r="N58" s="3"/>
      <c r="O58" s="292" t="str">
        <f>KARTKI!$E$8</f>
        <v>08.06.2020 r.</v>
      </c>
      <c r="P58" s="215"/>
      <c r="Q58" s="215"/>
      <c r="R58" s="207"/>
      <c r="S58" s="295" t="str">
        <f>KARTKI!$E$7</f>
        <v>mgr Iwona Bodziony</v>
      </c>
      <c r="T58" s="215"/>
      <c r="U58" s="215"/>
      <c r="V58" s="215"/>
      <c r="W58" s="215"/>
      <c r="X58" s="215"/>
      <c r="Y58" s="3"/>
      <c r="Z58" s="3"/>
      <c r="AA58" s="3"/>
      <c r="AB58" s="3"/>
      <c r="AC58" s="3"/>
      <c r="AD58" s="3"/>
      <c r="AE58" s="3"/>
    </row>
    <row r="59" spans="1:31" ht="12.75" customHeight="1" x14ac:dyDescent="0.2">
      <c r="A59" s="3"/>
      <c r="B59" s="3"/>
      <c r="C59" s="207"/>
      <c r="D59" s="207"/>
      <c r="E59" s="207"/>
      <c r="F59" s="207"/>
      <c r="G59" s="293"/>
      <c r="H59" s="215"/>
      <c r="I59" s="215"/>
      <c r="J59" s="215"/>
      <c r="K59" s="215"/>
      <c r="L59" s="215"/>
      <c r="M59" s="204"/>
      <c r="N59" s="3"/>
      <c r="O59" s="207"/>
      <c r="P59" s="207"/>
      <c r="Q59" s="207"/>
      <c r="R59" s="207"/>
      <c r="S59" s="293"/>
      <c r="T59" s="215"/>
      <c r="U59" s="215"/>
      <c r="V59" s="215"/>
      <c r="W59" s="215"/>
      <c r="X59" s="215"/>
      <c r="Y59" s="3"/>
      <c r="Z59" s="3"/>
      <c r="AA59" s="3"/>
      <c r="AB59" s="3"/>
      <c r="AC59" s="3"/>
      <c r="AD59" s="3"/>
      <c r="AE59" s="3"/>
    </row>
    <row r="60" spans="1:31" ht="12.75" customHeight="1" x14ac:dyDescent="0.2">
      <c r="A60" s="3"/>
      <c r="B60" s="3"/>
      <c r="C60" s="292"/>
      <c r="D60" s="215"/>
      <c r="E60" s="215"/>
      <c r="F60" s="207"/>
      <c r="G60" s="295"/>
      <c r="H60" s="215"/>
      <c r="I60" s="215"/>
      <c r="J60" s="215"/>
      <c r="K60" s="215"/>
      <c r="L60" s="215"/>
      <c r="M60" s="204"/>
      <c r="N60" s="3"/>
      <c r="O60" s="292"/>
      <c r="P60" s="215"/>
      <c r="Q60" s="215"/>
      <c r="R60" s="207"/>
      <c r="S60" s="295"/>
      <c r="T60" s="215"/>
      <c r="U60" s="215"/>
      <c r="V60" s="215"/>
      <c r="W60" s="215"/>
      <c r="X60" s="215"/>
      <c r="Y60" s="3"/>
      <c r="Z60" s="3"/>
      <c r="AA60" s="3"/>
      <c r="AB60" s="3"/>
      <c r="AC60" s="3"/>
      <c r="AD60" s="3"/>
      <c r="AE60" s="3"/>
    </row>
    <row r="61" spans="1:31" ht="22.5" customHeight="1" x14ac:dyDescent="0.2">
      <c r="A61" s="3"/>
      <c r="B61" s="3"/>
      <c r="C61" s="207"/>
      <c r="D61" s="207"/>
      <c r="E61" s="207"/>
      <c r="F61" s="207"/>
      <c r="G61" s="208"/>
      <c r="H61" s="3"/>
      <c r="I61" s="3"/>
      <c r="J61" s="3"/>
      <c r="K61" s="3"/>
      <c r="L61" s="3"/>
      <c r="M61" s="204"/>
      <c r="N61" s="3"/>
      <c r="O61" s="207"/>
      <c r="P61" s="207"/>
      <c r="Q61" s="207"/>
      <c r="R61" s="207"/>
      <c r="S61" s="208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204"/>
      <c r="N62" s="21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customHeight="1" x14ac:dyDescent="0.2">
      <c r="A63" s="3"/>
      <c r="B63" s="3"/>
      <c r="C63" s="216"/>
      <c r="D63" s="215"/>
      <c r="E63" s="200"/>
      <c r="F63" s="293"/>
      <c r="G63" s="215"/>
      <c r="H63" s="215"/>
      <c r="I63" s="215"/>
      <c r="J63" s="292"/>
      <c r="K63" s="215"/>
      <c r="L63" s="215"/>
      <c r="M63" s="3"/>
      <c r="N63" s="3"/>
      <c r="O63" s="216"/>
      <c r="P63" s="215"/>
      <c r="Q63" s="200"/>
      <c r="R63" s="293"/>
      <c r="S63" s="215"/>
      <c r="T63" s="215"/>
      <c r="U63" s="215"/>
      <c r="V63" s="292"/>
      <c r="W63" s="215"/>
      <c r="X63" s="215"/>
      <c r="Y63" s="3"/>
      <c r="Z63" s="3"/>
      <c r="AA63" s="3"/>
      <c r="AB63" s="3"/>
      <c r="AC63" s="3"/>
      <c r="AD63" s="3"/>
      <c r="AE63" s="3"/>
    </row>
    <row r="64" spans="1:31" ht="12.75" customHeight="1" x14ac:dyDescent="0.2">
      <c r="A64" s="3"/>
      <c r="B64" s="3"/>
      <c r="C64" s="3"/>
      <c r="D64" s="3"/>
      <c r="E64" s="3"/>
      <c r="F64" s="216"/>
      <c r="G64" s="215"/>
      <c r="H64" s="201"/>
      <c r="I64" s="3"/>
      <c r="J64" s="3"/>
      <c r="K64" s="3"/>
      <c r="L64" s="3"/>
      <c r="M64" s="3"/>
      <c r="N64" s="3"/>
      <c r="O64" s="3"/>
      <c r="P64" s="3"/>
      <c r="Q64" s="3"/>
      <c r="R64" s="216"/>
      <c r="S64" s="215"/>
      <c r="T64" s="201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 x14ac:dyDescent="0.2">
      <c r="A65" s="3"/>
      <c r="B65" s="3"/>
      <c r="C65" s="202"/>
      <c r="D65" s="296" t="str">
        <f>KARTKI!$D$19</f>
        <v>Łękawska Gabriela</v>
      </c>
      <c r="E65" s="215"/>
      <c r="F65" s="215"/>
      <c r="G65" s="215"/>
      <c r="H65" s="215"/>
      <c r="I65" s="215"/>
      <c r="J65" s="215"/>
      <c r="K65" s="203" t="s">
        <v>143</v>
      </c>
      <c r="L65" s="200">
        <f>KARTKI!$B$19</f>
        <v>6</v>
      </c>
      <c r="M65" s="204" t="s">
        <v>144</v>
      </c>
      <c r="N65" s="3"/>
      <c r="O65" s="202"/>
      <c r="P65" s="296" t="str">
        <f>KARTKI!$D$20</f>
        <v>Łękawska Zuzanna</v>
      </c>
      <c r="Q65" s="215"/>
      <c r="R65" s="215"/>
      <c r="S65" s="215"/>
      <c r="T65" s="215"/>
      <c r="U65" s="215"/>
      <c r="V65" s="215"/>
      <c r="W65" s="203" t="s">
        <v>143</v>
      </c>
      <c r="X65" s="200">
        <f>KARTKI!$B$20</f>
        <v>7</v>
      </c>
      <c r="Y65" s="201" t="s">
        <v>144</v>
      </c>
      <c r="Z65" s="3"/>
      <c r="AA65" s="3"/>
      <c r="AB65" s="3"/>
      <c r="AC65" s="3"/>
      <c r="AD65" s="3"/>
      <c r="AE65" s="3"/>
    </row>
    <row r="66" spans="1:31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20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 x14ac:dyDescent="0.2">
      <c r="A67" s="3"/>
      <c r="B67" s="3"/>
      <c r="C67" s="292" t="s">
        <v>40</v>
      </c>
      <c r="D67" s="215"/>
      <c r="E67" s="215"/>
      <c r="F67" s="215"/>
      <c r="G67" s="215"/>
      <c r="H67" s="215"/>
      <c r="I67" s="292" t="str">
        <f>KARTKI!AC55</f>
        <v/>
      </c>
      <c r="J67" s="215"/>
      <c r="K67" s="215"/>
      <c r="L67" s="215"/>
      <c r="M67" s="204"/>
      <c r="N67" s="3"/>
      <c r="O67" s="292" t="s">
        <v>40</v>
      </c>
      <c r="P67" s="215"/>
      <c r="Q67" s="215"/>
      <c r="R67" s="215"/>
      <c r="S67" s="215"/>
      <c r="T67" s="215"/>
      <c r="U67" s="292" t="str">
        <f>KARTKI!AD55</f>
        <v/>
      </c>
      <c r="V67" s="215"/>
      <c r="W67" s="215"/>
      <c r="X67" s="215"/>
      <c r="Y67" s="3"/>
      <c r="Z67" s="3"/>
      <c r="AA67" s="3"/>
      <c r="AB67" s="3"/>
      <c r="AC67" s="3"/>
      <c r="AD67" s="3"/>
      <c r="AE67" s="3"/>
    </row>
    <row r="68" spans="1:31" ht="12.75" customHeight="1" x14ac:dyDescent="0.2">
      <c r="A68" s="3"/>
      <c r="B68" s="3"/>
      <c r="C68" s="291" t="str">
        <f>KARTKI!$I$12</f>
        <v>Religia</v>
      </c>
      <c r="D68" s="215"/>
      <c r="E68" s="215"/>
      <c r="F68" s="215"/>
      <c r="G68" s="215"/>
      <c r="H68" s="215"/>
      <c r="I68" s="292" t="str">
        <f>KARTKI!AC56</f>
        <v>bardzo dobry</v>
      </c>
      <c r="J68" s="215"/>
      <c r="K68" s="215"/>
      <c r="L68" s="215"/>
      <c r="M68" s="204"/>
      <c r="N68" s="3"/>
      <c r="O68" s="291" t="str">
        <f>KARTKI!$I$12</f>
        <v>Religia</v>
      </c>
      <c r="P68" s="215"/>
      <c r="Q68" s="215"/>
      <c r="R68" s="215"/>
      <c r="S68" s="215"/>
      <c r="T68" s="215"/>
      <c r="U68" s="292" t="str">
        <f>KARTKI!AD56</f>
        <v>bardzo dobry</v>
      </c>
      <c r="V68" s="215"/>
      <c r="W68" s="215"/>
      <c r="X68" s="215"/>
      <c r="Y68" s="3"/>
      <c r="Z68" s="3"/>
      <c r="AA68" s="3"/>
      <c r="AB68" s="3"/>
      <c r="AC68" s="3"/>
      <c r="AD68" s="3"/>
      <c r="AE68" s="3"/>
    </row>
    <row r="69" spans="1:31" ht="12.75" customHeight="1" x14ac:dyDescent="0.2">
      <c r="A69" s="3"/>
      <c r="B69" s="3"/>
      <c r="C69" s="291" t="str">
        <f>KARTKI!$J$12</f>
        <v>Język polski</v>
      </c>
      <c r="D69" s="215"/>
      <c r="E69" s="215"/>
      <c r="F69" s="215"/>
      <c r="G69" s="215"/>
      <c r="H69" s="215"/>
      <c r="I69" s="292" t="str">
        <f>KARTKI!AC57</f>
        <v>dobry</v>
      </c>
      <c r="J69" s="215"/>
      <c r="K69" s="215"/>
      <c r="L69" s="215"/>
      <c r="M69" s="204"/>
      <c r="N69" s="3"/>
      <c r="O69" s="291" t="str">
        <f>KARTKI!$J$12</f>
        <v>Język polski</v>
      </c>
      <c r="P69" s="215"/>
      <c r="Q69" s="215"/>
      <c r="R69" s="215"/>
      <c r="S69" s="215"/>
      <c r="T69" s="215"/>
      <c r="U69" s="292" t="str">
        <f>KARTKI!AD57</f>
        <v>bardzo dobry</v>
      </c>
      <c r="V69" s="215"/>
      <c r="W69" s="215"/>
      <c r="X69" s="215"/>
      <c r="Y69" s="3"/>
      <c r="Z69" s="3"/>
      <c r="AA69" s="3"/>
      <c r="AB69" s="3"/>
      <c r="AC69" s="3"/>
      <c r="AD69" s="3"/>
      <c r="AE69" s="3"/>
    </row>
    <row r="70" spans="1:31" ht="12.75" customHeight="1" x14ac:dyDescent="0.2">
      <c r="A70" s="3"/>
      <c r="B70" s="3"/>
      <c r="C70" s="291" t="str">
        <f>KARTKI!$K$12</f>
        <v>Język angielski</v>
      </c>
      <c r="D70" s="215"/>
      <c r="E70" s="215"/>
      <c r="F70" s="215"/>
      <c r="G70" s="215"/>
      <c r="H70" s="215"/>
      <c r="I70" s="292" t="str">
        <f>KARTKI!AC58</f>
        <v>bardzo dobry</v>
      </c>
      <c r="J70" s="215"/>
      <c r="K70" s="215"/>
      <c r="L70" s="215"/>
      <c r="M70" s="204"/>
      <c r="N70" s="3"/>
      <c r="O70" s="291" t="str">
        <f>KARTKI!$K$12</f>
        <v>Język angielski</v>
      </c>
      <c r="P70" s="215"/>
      <c r="Q70" s="215"/>
      <c r="R70" s="215"/>
      <c r="S70" s="215"/>
      <c r="T70" s="215"/>
      <c r="U70" s="292" t="str">
        <f>KARTKI!AD58</f>
        <v>bardzo dobry</v>
      </c>
      <c r="V70" s="215"/>
      <c r="W70" s="215"/>
      <c r="X70" s="215"/>
      <c r="Y70" s="3"/>
      <c r="Z70" s="3"/>
      <c r="AA70" s="3"/>
      <c r="AB70" s="3"/>
      <c r="AC70" s="3"/>
      <c r="AD70" s="3"/>
      <c r="AE70" s="3"/>
    </row>
    <row r="71" spans="1:31" ht="12.75" customHeight="1" x14ac:dyDescent="0.2">
      <c r="A71" s="3"/>
      <c r="B71" s="3"/>
      <c r="C71" s="291" t="str">
        <f>KARTKI!$L$12</f>
        <v>Język niemiecki</v>
      </c>
      <c r="D71" s="215"/>
      <c r="E71" s="215"/>
      <c r="F71" s="215"/>
      <c r="G71" s="215"/>
      <c r="H71" s="215"/>
      <c r="I71" s="292" t="str">
        <f>KARTKI!AC59</f>
        <v>bardzo dobry</v>
      </c>
      <c r="J71" s="215"/>
      <c r="K71" s="215"/>
      <c r="L71" s="215"/>
      <c r="M71" s="204"/>
      <c r="N71" s="3"/>
      <c r="O71" s="291" t="str">
        <f>KARTKI!$L$12</f>
        <v>Język niemiecki</v>
      </c>
      <c r="P71" s="215"/>
      <c r="Q71" s="215"/>
      <c r="R71" s="215"/>
      <c r="S71" s="215"/>
      <c r="T71" s="215"/>
      <c r="U71" s="292" t="str">
        <f>KARTKI!AD59</f>
        <v>bardzo dobry</v>
      </c>
      <c r="V71" s="215"/>
      <c r="W71" s="215"/>
      <c r="X71" s="215"/>
      <c r="Y71" s="3"/>
      <c r="Z71" s="3"/>
      <c r="AA71" s="3"/>
      <c r="AB71" s="3"/>
      <c r="AC71" s="3"/>
      <c r="AD71" s="3"/>
      <c r="AE71" s="3"/>
    </row>
    <row r="72" spans="1:31" ht="12.75" customHeight="1" x14ac:dyDescent="0.2">
      <c r="A72" s="3"/>
      <c r="B72" s="3"/>
      <c r="C72" s="291" t="str">
        <f>KARTKI!$M$12</f>
        <v>Biologia</v>
      </c>
      <c r="D72" s="215"/>
      <c r="E72" s="215"/>
      <c r="F72" s="215"/>
      <c r="G72" s="215"/>
      <c r="H72" s="215"/>
      <c r="I72" s="292" t="str">
        <f>KARTKI!AC60</f>
        <v>bardzo dobry</v>
      </c>
      <c r="J72" s="215"/>
      <c r="K72" s="215"/>
      <c r="L72" s="215"/>
      <c r="M72" s="204"/>
      <c r="N72" s="3"/>
      <c r="O72" s="291" t="str">
        <f>KARTKI!$M$12</f>
        <v>Biologia</v>
      </c>
      <c r="P72" s="215"/>
      <c r="Q72" s="215"/>
      <c r="R72" s="215"/>
      <c r="S72" s="215"/>
      <c r="T72" s="215"/>
      <c r="U72" s="292" t="str">
        <f>KARTKI!AD60</f>
        <v>bardzo dobry</v>
      </c>
      <c r="V72" s="215"/>
      <c r="W72" s="215"/>
      <c r="X72" s="215"/>
      <c r="Y72" s="3"/>
      <c r="Z72" s="3"/>
      <c r="AA72" s="3"/>
      <c r="AB72" s="3"/>
      <c r="AC72" s="3"/>
      <c r="AD72" s="3"/>
      <c r="AE72" s="3"/>
    </row>
    <row r="73" spans="1:31" ht="12.75" customHeight="1" x14ac:dyDescent="0.2">
      <c r="A73" s="3"/>
      <c r="B73" s="3"/>
      <c r="C73" s="291" t="str">
        <f>KARTKI!$N$12</f>
        <v>Chemia</v>
      </c>
      <c r="D73" s="215"/>
      <c r="E73" s="215"/>
      <c r="F73" s="215"/>
      <c r="G73" s="215"/>
      <c r="H73" s="215"/>
      <c r="I73" s="292" t="str">
        <f>KARTKI!AC61</f>
        <v>bardzo dobry</v>
      </c>
      <c r="J73" s="215"/>
      <c r="K73" s="215"/>
      <c r="L73" s="215"/>
      <c r="M73" s="204"/>
      <c r="N73" s="3"/>
      <c r="O73" s="291" t="str">
        <f>KARTKI!$N$12</f>
        <v>Chemia</v>
      </c>
      <c r="P73" s="215"/>
      <c r="Q73" s="215"/>
      <c r="R73" s="215"/>
      <c r="S73" s="215"/>
      <c r="T73" s="215"/>
      <c r="U73" s="292" t="str">
        <f>KARTKI!AD61</f>
        <v>dobry</v>
      </c>
      <c r="V73" s="215"/>
      <c r="W73" s="215"/>
      <c r="X73" s="215"/>
      <c r="Y73" s="3"/>
      <c r="Z73" s="3"/>
      <c r="AA73" s="3"/>
      <c r="AB73" s="3"/>
      <c r="AC73" s="3"/>
      <c r="AD73" s="3"/>
      <c r="AE73" s="3"/>
    </row>
    <row r="74" spans="1:31" ht="12.75" customHeight="1" x14ac:dyDescent="0.2">
      <c r="A74" s="3"/>
      <c r="B74" s="3"/>
      <c r="C74" s="291" t="str">
        <f>KARTKI!$O$12</f>
        <v>Fizyka</v>
      </c>
      <c r="D74" s="215"/>
      <c r="E74" s="215"/>
      <c r="F74" s="215"/>
      <c r="G74" s="215"/>
      <c r="H74" s="215"/>
      <c r="I74" s="292" t="str">
        <f>KARTKI!AC62</f>
        <v>bardzo dobry</v>
      </c>
      <c r="J74" s="215"/>
      <c r="K74" s="215"/>
      <c r="L74" s="215"/>
      <c r="M74" s="204"/>
      <c r="N74" s="3"/>
      <c r="O74" s="291" t="str">
        <f>KARTKI!$O$12</f>
        <v>Fizyka</v>
      </c>
      <c r="P74" s="215"/>
      <c r="Q74" s="215"/>
      <c r="R74" s="215"/>
      <c r="S74" s="215"/>
      <c r="T74" s="215"/>
      <c r="U74" s="292" t="str">
        <f>KARTKI!AD62</f>
        <v>bardzo dobry</v>
      </c>
      <c r="V74" s="215"/>
      <c r="W74" s="215"/>
      <c r="X74" s="215"/>
      <c r="Y74" s="3"/>
      <c r="Z74" s="3"/>
      <c r="AA74" s="3"/>
      <c r="AB74" s="3"/>
      <c r="AC74" s="3"/>
      <c r="AD74" s="3"/>
      <c r="AE74" s="3"/>
    </row>
    <row r="75" spans="1:31" ht="12.75" customHeight="1" x14ac:dyDescent="0.2">
      <c r="A75" s="3"/>
      <c r="B75" s="3"/>
      <c r="C75" s="291" t="str">
        <f>KARTKI!$P$12</f>
        <v>Matematyka</v>
      </c>
      <c r="D75" s="215"/>
      <c r="E75" s="215"/>
      <c r="F75" s="215"/>
      <c r="G75" s="215"/>
      <c r="H75" s="215"/>
      <c r="I75" s="292" t="str">
        <f>KARTKI!AC63</f>
        <v>bardzo dobry</v>
      </c>
      <c r="J75" s="215"/>
      <c r="K75" s="215"/>
      <c r="L75" s="215"/>
      <c r="M75" s="204"/>
      <c r="N75" s="3"/>
      <c r="O75" s="291" t="str">
        <f>KARTKI!$P$12</f>
        <v>Matematyka</v>
      </c>
      <c r="P75" s="215"/>
      <c r="Q75" s="215"/>
      <c r="R75" s="215"/>
      <c r="S75" s="215"/>
      <c r="T75" s="215"/>
      <c r="U75" s="292" t="str">
        <f>KARTKI!AD63</f>
        <v>dobry</v>
      </c>
      <c r="V75" s="215"/>
      <c r="W75" s="215"/>
      <c r="X75" s="215"/>
      <c r="Y75" s="3"/>
      <c r="Z75" s="3"/>
      <c r="AA75" s="3"/>
      <c r="AB75" s="3"/>
      <c r="AC75" s="3"/>
      <c r="AD75" s="3"/>
      <c r="AE75" s="3"/>
    </row>
    <row r="76" spans="1:31" ht="12.75" customHeight="1" x14ac:dyDescent="0.2">
      <c r="A76" s="3"/>
      <c r="B76" s="3"/>
      <c r="C76" s="291" t="str">
        <f>KARTKI!$Q$12</f>
        <v>Informatyka</v>
      </c>
      <c r="D76" s="215"/>
      <c r="E76" s="215"/>
      <c r="F76" s="215"/>
      <c r="G76" s="215"/>
      <c r="H76" s="215"/>
      <c r="I76" s="292" t="str">
        <f>KARTKI!AC64</f>
        <v>bardzo dobry</v>
      </c>
      <c r="J76" s="215"/>
      <c r="K76" s="215"/>
      <c r="L76" s="215"/>
      <c r="M76" s="204"/>
      <c r="N76" s="3"/>
      <c r="O76" s="291" t="str">
        <f>KARTKI!$Q$12</f>
        <v>Informatyka</v>
      </c>
      <c r="P76" s="215"/>
      <c r="Q76" s="215"/>
      <c r="R76" s="215"/>
      <c r="S76" s="215"/>
      <c r="T76" s="215"/>
      <c r="U76" s="292" t="str">
        <f>KARTKI!AD64</f>
        <v>bardzo dobry</v>
      </c>
      <c r="V76" s="215"/>
      <c r="W76" s="215"/>
      <c r="X76" s="215"/>
      <c r="Y76" s="3"/>
      <c r="Z76" s="3"/>
      <c r="AA76" s="3"/>
      <c r="AB76" s="3"/>
      <c r="AC76" s="3"/>
      <c r="AD76" s="3"/>
      <c r="AE76" s="3"/>
    </row>
    <row r="77" spans="1:31" ht="12.75" customHeight="1" x14ac:dyDescent="0.2">
      <c r="A77" s="3"/>
      <c r="B77" s="3"/>
      <c r="C77" s="291" t="str">
        <f>KARTKI!$R$12</f>
        <v>Geografia</v>
      </c>
      <c r="D77" s="215"/>
      <c r="E77" s="215"/>
      <c r="F77" s="215"/>
      <c r="G77" s="215"/>
      <c r="H77" s="215"/>
      <c r="I77" s="292" t="str">
        <f>KARTKI!AC65</f>
        <v>bardzo dobry</v>
      </c>
      <c r="J77" s="215"/>
      <c r="K77" s="215"/>
      <c r="L77" s="215"/>
      <c r="M77" s="204"/>
      <c r="N77" s="3"/>
      <c r="O77" s="291" t="str">
        <f>KARTKI!$R$12</f>
        <v>Geografia</v>
      </c>
      <c r="P77" s="215"/>
      <c r="Q77" s="215"/>
      <c r="R77" s="215"/>
      <c r="S77" s="215"/>
      <c r="T77" s="215"/>
      <c r="U77" s="292" t="str">
        <f>KARTKI!AD65</f>
        <v>bardzo dobry</v>
      </c>
      <c r="V77" s="215"/>
      <c r="W77" s="215"/>
      <c r="X77" s="215"/>
      <c r="Y77" s="3"/>
      <c r="Z77" s="3"/>
      <c r="AA77" s="3"/>
      <c r="AB77" s="3"/>
      <c r="AC77" s="3"/>
      <c r="AD77" s="3"/>
      <c r="AE77" s="3"/>
    </row>
    <row r="78" spans="1:31" ht="12.75" customHeight="1" x14ac:dyDescent="0.2">
      <c r="A78" s="3"/>
      <c r="B78" s="3"/>
      <c r="C78" s="291" t="str">
        <f>KARTKI!$S$12</f>
        <v>Edukacja dla bezpiecz.</v>
      </c>
      <c r="D78" s="215"/>
      <c r="E78" s="215"/>
      <c r="F78" s="215"/>
      <c r="G78" s="215"/>
      <c r="H78" s="215"/>
      <c r="I78" s="292" t="str">
        <f>KARTKI!AC66</f>
        <v>bardzo dobry</v>
      </c>
      <c r="J78" s="215"/>
      <c r="K78" s="215"/>
      <c r="L78" s="215"/>
      <c r="M78" s="204"/>
      <c r="N78" s="3"/>
      <c r="O78" s="291" t="str">
        <f>KARTKI!$S$12</f>
        <v>Edukacja dla bezpiecz.</v>
      </c>
      <c r="P78" s="215"/>
      <c r="Q78" s="215"/>
      <c r="R78" s="215"/>
      <c r="S78" s="215"/>
      <c r="T78" s="215"/>
      <c r="U78" s="292" t="str">
        <f>KARTKI!AD66</f>
        <v>bardzo dobry</v>
      </c>
      <c r="V78" s="215"/>
      <c r="W78" s="215"/>
      <c r="X78" s="215"/>
      <c r="Y78" s="3"/>
      <c r="Z78" s="3"/>
      <c r="AA78" s="3"/>
      <c r="AB78" s="3"/>
      <c r="AC78" s="3"/>
      <c r="AD78" s="3"/>
      <c r="AE78" s="3"/>
    </row>
    <row r="79" spans="1:31" ht="12.75" customHeight="1" x14ac:dyDescent="0.2">
      <c r="A79" s="3"/>
      <c r="B79" s="3"/>
      <c r="C79" s="291" t="str">
        <f>KARTKI!$T$12</f>
        <v>Wiedza o społeczeństwie</v>
      </c>
      <c r="D79" s="215"/>
      <c r="E79" s="215"/>
      <c r="F79" s="215"/>
      <c r="G79" s="215"/>
      <c r="H79" s="215"/>
      <c r="I79" s="292" t="str">
        <f>KARTKI!AC67</f>
        <v>bardzo dobry</v>
      </c>
      <c r="J79" s="215"/>
      <c r="K79" s="215"/>
      <c r="L79" s="215"/>
      <c r="M79" s="204"/>
      <c r="N79" s="3"/>
      <c r="O79" s="291" t="str">
        <f>KARTKI!$T$12</f>
        <v>Wiedza o społeczeństwie</v>
      </c>
      <c r="P79" s="215"/>
      <c r="Q79" s="215"/>
      <c r="R79" s="215"/>
      <c r="S79" s="215"/>
      <c r="T79" s="215"/>
      <c r="U79" s="292" t="str">
        <f>KARTKI!AD67</f>
        <v>bardzo dobry</v>
      </c>
      <c r="V79" s="215"/>
      <c r="W79" s="215"/>
      <c r="X79" s="215"/>
      <c r="Y79" s="3"/>
      <c r="Z79" s="3"/>
      <c r="AA79" s="3"/>
      <c r="AB79" s="3"/>
      <c r="AC79" s="3"/>
      <c r="AD79" s="3"/>
      <c r="AE79" s="3"/>
    </row>
    <row r="80" spans="1:31" ht="12.75" customHeight="1" x14ac:dyDescent="0.2">
      <c r="A80" s="3"/>
      <c r="B80" s="3"/>
      <c r="C80" s="291" t="s">
        <v>52</v>
      </c>
      <c r="D80" s="215"/>
      <c r="E80" s="215"/>
      <c r="F80" s="215"/>
      <c r="G80" s="215"/>
      <c r="H80" s="215"/>
      <c r="I80" s="292" t="s">
        <v>150</v>
      </c>
      <c r="J80" s="215"/>
      <c r="K80" s="215"/>
      <c r="L80" s="215"/>
      <c r="M80" s="204"/>
      <c r="N80" s="3"/>
      <c r="O80" s="291" t="s">
        <v>52</v>
      </c>
      <c r="P80" s="215"/>
      <c r="Q80" s="215"/>
      <c r="R80" s="215"/>
      <c r="S80" s="215"/>
      <c r="T80" s="215"/>
      <c r="U80" s="292" t="s">
        <v>150</v>
      </c>
      <c r="V80" s="215"/>
      <c r="W80" s="215"/>
      <c r="X80" s="215"/>
      <c r="Y80" s="3"/>
      <c r="Z80" s="3"/>
      <c r="AA80" s="3"/>
      <c r="AB80" s="3"/>
      <c r="AC80" s="3"/>
      <c r="AD80" s="3"/>
      <c r="AE80" s="3"/>
    </row>
    <row r="81" spans="1:31" ht="12.75" customHeight="1" x14ac:dyDescent="0.2">
      <c r="A81" s="3"/>
      <c r="B81" s="3"/>
      <c r="C81" s="291" t="s">
        <v>135</v>
      </c>
      <c r="D81" s="215"/>
      <c r="E81" s="215"/>
      <c r="F81" s="215"/>
      <c r="G81" s="215"/>
      <c r="H81" s="215"/>
      <c r="I81" s="292" t="s">
        <v>151</v>
      </c>
      <c r="J81" s="215"/>
      <c r="K81" s="215"/>
      <c r="L81" s="215"/>
      <c r="M81" s="204"/>
      <c r="N81" s="3"/>
      <c r="O81" s="291" t="s">
        <v>135</v>
      </c>
      <c r="P81" s="215"/>
      <c r="Q81" s="215"/>
      <c r="R81" s="215"/>
      <c r="S81" s="215"/>
      <c r="T81" s="215"/>
      <c r="U81" s="292" t="s">
        <v>150</v>
      </c>
      <c r="V81" s="215"/>
      <c r="W81" s="215"/>
      <c r="X81" s="215"/>
      <c r="Y81" s="3"/>
      <c r="Z81" s="3"/>
      <c r="AA81" s="3"/>
      <c r="AB81" s="3"/>
      <c r="AC81" s="3"/>
      <c r="AD81" s="3"/>
      <c r="AE81" s="3"/>
    </row>
    <row r="82" spans="1:31" ht="12.75" customHeight="1" x14ac:dyDescent="0.2">
      <c r="A82" s="3"/>
      <c r="B82" s="3"/>
      <c r="C82" s="291"/>
      <c r="D82" s="215"/>
      <c r="E82" s="215"/>
      <c r="F82" s="215"/>
      <c r="G82" s="215"/>
      <c r="H82" s="215"/>
      <c r="I82" s="292"/>
      <c r="J82" s="215"/>
      <c r="K82" s="215"/>
      <c r="L82" s="215"/>
      <c r="M82" s="204"/>
      <c r="N82" s="3"/>
      <c r="O82" s="291"/>
      <c r="P82" s="215"/>
      <c r="Q82" s="215"/>
      <c r="R82" s="215"/>
      <c r="S82" s="215"/>
      <c r="T82" s="215"/>
      <c r="U82" s="292"/>
      <c r="V82" s="215"/>
      <c r="W82" s="215"/>
      <c r="X82" s="215"/>
      <c r="Y82" s="3"/>
      <c r="Z82" s="3"/>
      <c r="AA82" s="3"/>
      <c r="AB82" s="3"/>
      <c r="AC82" s="3"/>
      <c r="AD82" s="3"/>
      <c r="AE82" s="3"/>
    </row>
    <row r="83" spans="1:31" ht="12.75" customHeight="1" x14ac:dyDescent="0.2">
      <c r="A83" s="3"/>
      <c r="B83" s="3"/>
      <c r="C83" s="291"/>
      <c r="D83" s="215"/>
      <c r="E83" s="215"/>
      <c r="F83" s="215"/>
      <c r="G83" s="215"/>
      <c r="H83" s="215"/>
      <c r="I83" s="292"/>
      <c r="J83" s="215"/>
      <c r="K83" s="215"/>
      <c r="L83" s="215"/>
      <c r="M83" s="204"/>
      <c r="N83" s="3"/>
      <c r="O83" s="291"/>
      <c r="P83" s="215"/>
      <c r="Q83" s="215"/>
      <c r="R83" s="215"/>
      <c r="S83" s="215"/>
      <c r="T83" s="215"/>
      <c r="U83" s="292"/>
      <c r="V83" s="215"/>
      <c r="W83" s="215"/>
      <c r="X83" s="215"/>
      <c r="Y83" s="3"/>
      <c r="Z83" s="3"/>
      <c r="AA83" s="3"/>
      <c r="AB83" s="3"/>
      <c r="AC83" s="3"/>
      <c r="AD83" s="3"/>
      <c r="AE83" s="3"/>
    </row>
    <row r="84" spans="1:31" ht="12.75" customHeight="1" x14ac:dyDescent="0.2">
      <c r="A84" s="3"/>
      <c r="B84" s="3"/>
      <c r="C84" s="292"/>
      <c r="D84" s="215"/>
      <c r="E84" s="215"/>
      <c r="F84" s="215"/>
      <c r="G84" s="215"/>
      <c r="H84" s="215"/>
      <c r="I84" s="3"/>
      <c r="J84" s="3"/>
      <c r="K84" s="3"/>
      <c r="L84" s="3"/>
      <c r="M84" s="204"/>
      <c r="N84" s="3"/>
      <c r="O84" s="292"/>
      <c r="P84" s="215"/>
      <c r="Q84" s="215"/>
      <c r="R84" s="215"/>
      <c r="S84" s="215"/>
      <c r="T84" s="215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 x14ac:dyDescent="0.2">
      <c r="A85" s="3"/>
      <c r="B85" s="3"/>
      <c r="C85" s="203"/>
      <c r="D85" s="292"/>
      <c r="E85" s="215"/>
      <c r="F85" s="215"/>
      <c r="G85" s="215"/>
      <c r="H85" s="215"/>
      <c r="I85" s="292"/>
      <c r="J85" s="215"/>
      <c r="K85" s="215"/>
      <c r="L85" s="215"/>
      <c r="M85" s="205"/>
      <c r="N85" s="3"/>
      <c r="O85" s="203"/>
      <c r="P85" s="292"/>
      <c r="Q85" s="215"/>
      <c r="R85" s="215"/>
      <c r="S85" s="215"/>
      <c r="T85" s="215"/>
      <c r="U85" s="292"/>
      <c r="V85" s="215"/>
      <c r="W85" s="215"/>
      <c r="X85" s="215"/>
      <c r="Y85" s="3"/>
      <c r="Z85" s="3"/>
      <c r="AA85" s="3"/>
      <c r="AB85" s="3"/>
      <c r="AC85" s="3"/>
      <c r="AD85" s="3"/>
      <c r="AE85" s="3"/>
    </row>
    <row r="86" spans="1:31" ht="12.75" customHeight="1" x14ac:dyDescent="0.2">
      <c r="A86" s="3"/>
      <c r="B86" s="3"/>
      <c r="C86" s="203"/>
      <c r="D86" s="292"/>
      <c r="E86" s="215"/>
      <c r="F86" s="215"/>
      <c r="G86" s="215"/>
      <c r="H86" s="215"/>
      <c r="I86" s="292"/>
      <c r="J86" s="215"/>
      <c r="K86" s="215"/>
      <c r="L86" s="215"/>
      <c r="M86" s="204"/>
      <c r="N86" s="3"/>
      <c r="O86" s="203"/>
      <c r="P86" s="292"/>
      <c r="Q86" s="215"/>
      <c r="R86" s="215"/>
      <c r="S86" s="215"/>
      <c r="T86" s="215"/>
      <c r="U86" s="292"/>
      <c r="V86" s="215"/>
      <c r="W86" s="215"/>
      <c r="X86" s="215"/>
      <c r="Y86" s="3"/>
      <c r="Z86" s="3"/>
      <c r="AA86" s="3"/>
      <c r="AB86" s="3"/>
      <c r="AC86" s="3"/>
      <c r="AD86" s="3"/>
      <c r="AE86" s="3"/>
    </row>
    <row r="87" spans="1:31" ht="12.75" customHeight="1" x14ac:dyDescent="0.2">
      <c r="A87" s="3"/>
      <c r="B87" s="3"/>
      <c r="C87" s="292"/>
      <c r="D87" s="215"/>
      <c r="E87" s="215"/>
      <c r="F87" s="215"/>
      <c r="G87" s="215"/>
      <c r="H87" s="215"/>
      <c r="I87" s="292"/>
      <c r="J87" s="215"/>
      <c r="K87" s="215"/>
      <c r="L87" s="215"/>
      <c r="M87" s="204"/>
      <c r="N87" s="3"/>
      <c r="O87" s="292"/>
      <c r="P87" s="215"/>
      <c r="Q87" s="215"/>
      <c r="R87" s="215"/>
      <c r="S87" s="215"/>
      <c r="T87" s="215"/>
      <c r="U87" s="292"/>
      <c r="V87" s="215"/>
      <c r="W87" s="215"/>
      <c r="X87" s="215"/>
      <c r="Y87" s="3"/>
      <c r="Z87" s="3"/>
      <c r="AA87" s="3"/>
      <c r="AB87" s="3"/>
      <c r="AC87" s="3"/>
      <c r="AD87" s="3"/>
      <c r="AE87" s="3"/>
    </row>
    <row r="88" spans="1:31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20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 x14ac:dyDescent="0.2">
      <c r="A89" s="3"/>
      <c r="B89" s="3"/>
      <c r="C89" s="207"/>
      <c r="D89" s="207"/>
      <c r="E89" s="207"/>
      <c r="F89" s="207"/>
      <c r="G89" s="293" t="s">
        <v>145</v>
      </c>
      <c r="H89" s="215"/>
      <c r="I89" s="215"/>
      <c r="J89" s="215"/>
      <c r="K89" s="215"/>
      <c r="L89" s="215"/>
      <c r="M89" s="204"/>
      <c r="N89" s="3"/>
      <c r="O89" s="207"/>
      <c r="P89" s="207"/>
      <c r="Q89" s="207"/>
      <c r="R89" s="207"/>
      <c r="S89" s="293" t="s">
        <v>145</v>
      </c>
      <c r="T89" s="215"/>
      <c r="U89" s="215"/>
      <c r="V89" s="215"/>
      <c r="W89" s="215"/>
      <c r="X89" s="215"/>
      <c r="Y89" s="3"/>
      <c r="Z89" s="3"/>
      <c r="AA89" s="3"/>
      <c r="AB89" s="3"/>
      <c r="AC89" s="3"/>
      <c r="AD89" s="3"/>
      <c r="AE89" s="3"/>
    </row>
    <row r="90" spans="1:31" ht="12.75" customHeight="1" x14ac:dyDescent="0.2">
      <c r="A90" s="3"/>
      <c r="B90" s="3"/>
      <c r="C90" s="292" t="str">
        <f>KARTKI!$E$8</f>
        <v>08.06.2020 r.</v>
      </c>
      <c r="D90" s="215"/>
      <c r="E90" s="215"/>
      <c r="F90" s="207"/>
      <c r="G90" s="295" t="str">
        <f>KARTKI!$E$7</f>
        <v>mgr Iwona Bodziony</v>
      </c>
      <c r="H90" s="215"/>
      <c r="I90" s="215"/>
      <c r="J90" s="215"/>
      <c r="K90" s="215"/>
      <c r="L90" s="215"/>
      <c r="M90" s="204"/>
      <c r="N90" s="3"/>
      <c r="O90" s="292" t="str">
        <f>KARTKI!$E$8</f>
        <v>08.06.2020 r.</v>
      </c>
      <c r="P90" s="215"/>
      <c r="Q90" s="215"/>
      <c r="R90" s="207"/>
      <c r="S90" s="295" t="str">
        <f>KARTKI!$E$7</f>
        <v>mgr Iwona Bodziony</v>
      </c>
      <c r="T90" s="215"/>
      <c r="U90" s="215"/>
      <c r="V90" s="215"/>
      <c r="W90" s="215"/>
      <c r="X90" s="215"/>
      <c r="Y90" s="3"/>
      <c r="Z90" s="3"/>
      <c r="AA90" s="3"/>
      <c r="AB90" s="3"/>
      <c r="AC90" s="3"/>
      <c r="AD90" s="3"/>
      <c r="AE90" s="3"/>
    </row>
    <row r="91" spans="1:31" ht="12.75" customHeight="1" x14ac:dyDescent="0.2">
      <c r="A91" s="3"/>
      <c r="B91" s="3"/>
      <c r="C91" s="207"/>
      <c r="D91" s="207"/>
      <c r="E91" s="207"/>
      <c r="F91" s="207"/>
      <c r="G91" s="208"/>
      <c r="H91" s="3"/>
      <c r="I91" s="3"/>
      <c r="J91" s="3"/>
      <c r="K91" s="3"/>
      <c r="L91" s="3"/>
      <c r="M91" s="204"/>
      <c r="N91" s="3"/>
      <c r="O91" s="207"/>
      <c r="P91" s="207"/>
      <c r="Q91" s="207"/>
      <c r="R91" s="207"/>
      <c r="S91" s="208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39" customHeight="1" x14ac:dyDescent="0.2">
      <c r="A92" s="3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10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3"/>
      <c r="AA92" s="3"/>
      <c r="AB92" s="3"/>
      <c r="AC92" s="3"/>
      <c r="AD92" s="3"/>
      <c r="AE92" s="3"/>
    </row>
    <row r="93" spans="1:31" ht="19.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204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 x14ac:dyDescent="0.2">
      <c r="A94" s="3"/>
      <c r="B94" s="3"/>
      <c r="C94" s="216"/>
      <c r="D94" s="215"/>
      <c r="E94" s="200"/>
      <c r="F94" s="293"/>
      <c r="G94" s="215"/>
      <c r="H94" s="215"/>
      <c r="I94" s="215"/>
      <c r="J94" s="292"/>
      <c r="K94" s="215"/>
      <c r="L94" s="215"/>
      <c r="M94" s="3"/>
      <c r="N94" s="3"/>
      <c r="O94" s="216"/>
      <c r="P94" s="215"/>
      <c r="Q94" s="200"/>
      <c r="R94" s="293"/>
      <c r="S94" s="215"/>
      <c r="T94" s="215"/>
      <c r="U94" s="215"/>
      <c r="V94" s="292"/>
      <c r="W94" s="215"/>
      <c r="X94" s="215"/>
      <c r="Y94" s="3"/>
      <c r="Z94" s="3"/>
      <c r="AA94" s="3"/>
      <c r="AB94" s="3"/>
      <c r="AC94" s="3"/>
      <c r="AD94" s="3"/>
      <c r="AE94" s="3"/>
    </row>
    <row r="95" spans="1:31" ht="12.75" customHeight="1" x14ac:dyDescent="0.2">
      <c r="A95" s="3"/>
      <c r="B95" s="3"/>
      <c r="C95" s="3"/>
      <c r="D95" s="3"/>
      <c r="E95" s="3"/>
      <c r="F95" s="216"/>
      <c r="G95" s="215"/>
      <c r="H95" s="201"/>
      <c r="I95" s="3"/>
      <c r="J95" s="3"/>
      <c r="K95" s="3"/>
      <c r="L95" s="3"/>
      <c r="M95" s="3"/>
      <c r="N95" s="3"/>
      <c r="O95" s="3"/>
      <c r="P95" s="3"/>
      <c r="Q95" s="3"/>
      <c r="R95" s="216"/>
      <c r="S95" s="215"/>
      <c r="T95" s="201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 x14ac:dyDescent="0.2">
      <c r="A96" s="3"/>
      <c r="B96" s="3"/>
      <c r="C96" s="202"/>
      <c r="D96" s="296" t="str">
        <f>KARTKI!$D$21</f>
        <v>Nosek Wiktoria</v>
      </c>
      <c r="E96" s="215"/>
      <c r="F96" s="215"/>
      <c r="G96" s="215"/>
      <c r="H96" s="215"/>
      <c r="I96" s="215"/>
      <c r="J96" s="215"/>
      <c r="K96" s="203" t="s">
        <v>143</v>
      </c>
      <c r="L96" s="200">
        <f>KARTKI!$B$21</f>
        <v>8</v>
      </c>
      <c r="M96" s="211" t="s">
        <v>144</v>
      </c>
      <c r="N96" s="3"/>
      <c r="O96" s="202"/>
      <c r="P96" s="296" t="str">
        <f>KARTKI!$D$22</f>
        <v>Papież Julia</v>
      </c>
      <c r="Q96" s="215"/>
      <c r="R96" s="215"/>
      <c r="S96" s="215"/>
      <c r="T96" s="215"/>
      <c r="U96" s="215"/>
      <c r="V96" s="215"/>
      <c r="W96" s="203" t="s">
        <v>143</v>
      </c>
      <c r="X96" s="200">
        <f>KARTKI!$B$22</f>
        <v>9</v>
      </c>
      <c r="Y96" s="201" t="s">
        <v>144</v>
      </c>
      <c r="Z96" s="3"/>
      <c r="AA96" s="3"/>
      <c r="AB96" s="3"/>
      <c r="AC96" s="3"/>
      <c r="AD96" s="3"/>
      <c r="AE96" s="3"/>
    </row>
    <row r="97" spans="1:31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20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2">
      <c r="A98" s="3"/>
      <c r="B98" s="3"/>
      <c r="C98" s="292" t="s">
        <v>40</v>
      </c>
      <c r="D98" s="215"/>
      <c r="E98" s="215"/>
      <c r="F98" s="215"/>
      <c r="G98" s="215"/>
      <c r="H98" s="215"/>
      <c r="I98" s="292" t="str">
        <f>KARTKI!AE55</f>
        <v/>
      </c>
      <c r="J98" s="215"/>
      <c r="K98" s="215"/>
      <c r="L98" s="215"/>
      <c r="M98" s="204"/>
      <c r="N98" s="3"/>
      <c r="O98" s="292" t="s">
        <v>40</v>
      </c>
      <c r="P98" s="215"/>
      <c r="Q98" s="215"/>
      <c r="R98" s="215"/>
      <c r="S98" s="215"/>
      <c r="T98" s="215"/>
      <c r="U98" s="292" t="str">
        <f>KARTKI!AF55</f>
        <v/>
      </c>
      <c r="V98" s="215"/>
      <c r="W98" s="215"/>
      <c r="X98" s="215"/>
      <c r="Y98" s="3"/>
      <c r="Z98" s="3"/>
      <c r="AA98" s="3"/>
      <c r="AB98" s="3"/>
      <c r="AC98" s="3"/>
      <c r="AD98" s="3"/>
      <c r="AE98" s="3"/>
    </row>
    <row r="99" spans="1:31" ht="12.75" customHeight="1" x14ac:dyDescent="0.2">
      <c r="A99" s="3"/>
      <c r="B99" s="3"/>
      <c r="C99" s="291" t="str">
        <f>KARTKI!$I$12</f>
        <v>Religia</v>
      </c>
      <c r="D99" s="215"/>
      <c r="E99" s="215"/>
      <c r="F99" s="215"/>
      <c r="G99" s="215"/>
      <c r="H99" s="215"/>
      <c r="I99" s="292" t="str">
        <f>KARTKI!AE56</f>
        <v>bardzo dobry</v>
      </c>
      <c r="J99" s="215"/>
      <c r="K99" s="215"/>
      <c r="L99" s="215"/>
      <c r="M99" s="204"/>
      <c r="N99" s="3"/>
      <c r="O99" s="291" t="str">
        <f>KARTKI!$I$12</f>
        <v>Religia</v>
      </c>
      <c r="P99" s="215"/>
      <c r="Q99" s="215"/>
      <c r="R99" s="215"/>
      <c r="S99" s="215"/>
      <c r="T99" s="215"/>
      <c r="U99" s="292" t="str">
        <f>KARTKI!AF56</f>
        <v>celujący</v>
      </c>
      <c r="V99" s="215"/>
      <c r="W99" s="215"/>
      <c r="X99" s="215"/>
      <c r="Y99" s="3"/>
      <c r="Z99" s="3"/>
      <c r="AA99" s="3"/>
      <c r="AB99" s="3"/>
      <c r="AC99" s="3"/>
      <c r="AD99" s="3"/>
      <c r="AE99" s="3"/>
    </row>
    <row r="100" spans="1:31" ht="12.75" customHeight="1" x14ac:dyDescent="0.2">
      <c r="A100" s="3"/>
      <c r="B100" s="3"/>
      <c r="C100" s="291" t="str">
        <f>KARTKI!$J$12</f>
        <v>Język polski</v>
      </c>
      <c r="D100" s="215"/>
      <c r="E100" s="215"/>
      <c r="F100" s="215"/>
      <c r="G100" s="215"/>
      <c r="H100" s="215"/>
      <c r="I100" s="292" t="str">
        <f>KARTKI!AE57</f>
        <v>dostateczny</v>
      </c>
      <c r="J100" s="215"/>
      <c r="K100" s="215"/>
      <c r="L100" s="215"/>
      <c r="M100" s="204"/>
      <c r="N100" s="3"/>
      <c r="O100" s="291" t="str">
        <f>KARTKI!$J$12</f>
        <v>Język polski</v>
      </c>
      <c r="P100" s="215"/>
      <c r="Q100" s="215"/>
      <c r="R100" s="215"/>
      <c r="S100" s="215"/>
      <c r="T100" s="215"/>
      <c r="U100" s="292" t="str">
        <f>KARTKI!AF57</f>
        <v>dostateczny</v>
      </c>
      <c r="V100" s="215"/>
      <c r="W100" s="215"/>
      <c r="X100" s="215"/>
      <c r="Y100" s="3"/>
      <c r="Z100" s="3"/>
      <c r="AA100" s="3"/>
      <c r="AB100" s="3"/>
      <c r="AC100" s="3"/>
      <c r="AD100" s="3"/>
      <c r="AE100" s="3"/>
    </row>
    <row r="101" spans="1:31" ht="12.75" customHeight="1" x14ac:dyDescent="0.2">
      <c r="A101" s="3"/>
      <c r="B101" s="3"/>
      <c r="C101" s="291" t="str">
        <f>KARTKI!$K$12</f>
        <v>Język angielski</v>
      </c>
      <c r="D101" s="215"/>
      <c r="E101" s="215"/>
      <c r="F101" s="215"/>
      <c r="G101" s="215"/>
      <c r="H101" s="215"/>
      <c r="I101" s="292" t="str">
        <f>KARTKI!AE58</f>
        <v>dobry</v>
      </c>
      <c r="J101" s="215"/>
      <c r="K101" s="215"/>
      <c r="L101" s="215"/>
      <c r="M101" s="204"/>
      <c r="N101" s="3"/>
      <c r="O101" s="291" t="str">
        <f>KARTKI!$K$12</f>
        <v>Język angielski</v>
      </c>
      <c r="P101" s="215"/>
      <c r="Q101" s="215"/>
      <c r="R101" s="215"/>
      <c r="S101" s="215"/>
      <c r="T101" s="215"/>
      <c r="U101" s="292" t="str">
        <f>KARTKI!AF58</f>
        <v>dobry</v>
      </c>
      <c r="V101" s="215"/>
      <c r="W101" s="215"/>
      <c r="X101" s="215"/>
      <c r="Y101" s="3"/>
      <c r="Z101" s="3"/>
      <c r="AA101" s="3"/>
      <c r="AB101" s="3"/>
      <c r="AC101" s="3"/>
      <c r="AD101" s="3"/>
      <c r="AE101" s="3"/>
    </row>
    <row r="102" spans="1:31" ht="12.75" customHeight="1" x14ac:dyDescent="0.2">
      <c r="A102" s="3"/>
      <c r="B102" s="3"/>
      <c r="C102" s="291" t="str">
        <f>KARTKI!$L$12</f>
        <v>Język niemiecki</v>
      </c>
      <c r="D102" s="215"/>
      <c r="E102" s="215"/>
      <c r="F102" s="215"/>
      <c r="G102" s="215"/>
      <c r="H102" s="215"/>
      <c r="I102" s="292" t="str">
        <f>KARTKI!AE59</f>
        <v>dobry</v>
      </c>
      <c r="J102" s="215"/>
      <c r="K102" s="215"/>
      <c r="L102" s="215"/>
      <c r="M102" s="204"/>
      <c r="N102" s="3"/>
      <c r="O102" s="291" t="str">
        <f>KARTKI!$L$12</f>
        <v>Język niemiecki</v>
      </c>
      <c r="P102" s="215"/>
      <c r="Q102" s="215"/>
      <c r="R102" s="215"/>
      <c r="S102" s="215"/>
      <c r="T102" s="215"/>
      <c r="U102" s="292" t="str">
        <f>KARTKI!AF59</f>
        <v>dobry</v>
      </c>
      <c r="V102" s="215"/>
      <c r="W102" s="215"/>
      <c r="X102" s="215"/>
      <c r="Y102" s="3"/>
      <c r="Z102" s="3"/>
      <c r="AA102" s="3"/>
      <c r="AB102" s="3"/>
      <c r="AC102" s="3"/>
      <c r="AD102" s="3"/>
      <c r="AE102" s="3"/>
    </row>
    <row r="103" spans="1:31" ht="12.75" customHeight="1" x14ac:dyDescent="0.2">
      <c r="A103" s="3"/>
      <c r="B103" s="3"/>
      <c r="C103" s="291" t="str">
        <f>KARTKI!$M$12</f>
        <v>Biologia</v>
      </c>
      <c r="D103" s="215"/>
      <c r="E103" s="215"/>
      <c r="F103" s="215"/>
      <c r="G103" s="215"/>
      <c r="H103" s="215"/>
      <c r="I103" s="292" t="str">
        <f>KARTKI!AE60</f>
        <v>dostateczny</v>
      </c>
      <c r="J103" s="215"/>
      <c r="K103" s="215"/>
      <c r="L103" s="215"/>
      <c r="M103" s="204"/>
      <c r="N103" s="3"/>
      <c r="O103" s="291" t="str">
        <f>KARTKI!$M$12</f>
        <v>Biologia</v>
      </c>
      <c r="P103" s="215"/>
      <c r="Q103" s="215"/>
      <c r="R103" s="215"/>
      <c r="S103" s="215"/>
      <c r="T103" s="215"/>
      <c r="U103" s="292" t="str">
        <f>KARTKI!AF60</f>
        <v>dobry</v>
      </c>
      <c r="V103" s="215"/>
      <c r="W103" s="215"/>
      <c r="X103" s="215"/>
      <c r="Y103" s="3"/>
      <c r="Z103" s="3"/>
      <c r="AA103" s="3"/>
      <c r="AB103" s="3"/>
      <c r="AC103" s="3"/>
      <c r="AD103" s="3"/>
      <c r="AE103" s="3"/>
    </row>
    <row r="104" spans="1:31" ht="12.75" customHeight="1" x14ac:dyDescent="0.2">
      <c r="A104" s="3"/>
      <c r="B104" s="3"/>
      <c r="C104" s="291" t="str">
        <f>KARTKI!$N$12</f>
        <v>Chemia</v>
      </c>
      <c r="D104" s="215"/>
      <c r="E104" s="215"/>
      <c r="F104" s="215"/>
      <c r="G104" s="215"/>
      <c r="H104" s="215"/>
      <c r="I104" s="292" t="str">
        <f>KARTKI!AE61</f>
        <v>dostateczny</v>
      </c>
      <c r="J104" s="215"/>
      <c r="K104" s="215"/>
      <c r="L104" s="215"/>
      <c r="M104" s="204"/>
      <c r="N104" s="3"/>
      <c r="O104" s="291" t="str">
        <f>KARTKI!$N$12</f>
        <v>Chemia</v>
      </c>
      <c r="P104" s="215"/>
      <c r="Q104" s="215"/>
      <c r="R104" s="215"/>
      <c r="S104" s="215"/>
      <c r="T104" s="215"/>
      <c r="U104" s="292" t="str">
        <f>KARTKI!AF61</f>
        <v>dobry</v>
      </c>
      <c r="V104" s="215"/>
      <c r="W104" s="215"/>
      <c r="X104" s="215"/>
      <c r="Y104" s="3"/>
      <c r="Z104" s="3"/>
      <c r="AA104" s="3"/>
      <c r="AB104" s="3"/>
      <c r="AC104" s="3"/>
      <c r="AD104" s="3"/>
      <c r="AE104" s="3"/>
    </row>
    <row r="105" spans="1:31" ht="12.75" customHeight="1" x14ac:dyDescent="0.2">
      <c r="A105" s="3"/>
      <c r="B105" s="3"/>
      <c r="C105" s="291" t="str">
        <f>KARTKI!$O$12</f>
        <v>Fizyka</v>
      </c>
      <c r="D105" s="215"/>
      <c r="E105" s="215"/>
      <c r="F105" s="215"/>
      <c r="G105" s="215"/>
      <c r="H105" s="215"/>
      <c r="I105" s="292" t="str">
        <f>KARTKI!AE62</f>
        <v>dobry</v>
      </c>
      <c r="J105" s="215"/>
      <c r="K105" s="215"/>
      <c r="L105" s="215"/>
      <c r="M105" s="204"/>
      <c r="N105" s="3"/>
      <c r="O105" s="291" t="str">
        <f>KARTKI!$O$12</f>
        <v>Fizyka</v>
      </c>
      <c r="P105" s="215"/>
      <c r="Q105" s="215"/>
      <c r="R105" s="215"/>
      <c r="S105" s="215"/>
      <c r="T105" s="215"/>
      <c r="U105" s="292" t="str">
        <f>KARTKI!AF62</f>
        <v>dobry</v>
      </c>
      <c r="V105" s="215"/>
      <c r="W105" s="215"/>
      <c r="X105" s="215"/>
      <c r="Y105" s="3"/>
      <c r="Z105" s="3"/>
      <c r="AA105" s="3"/>
      <c r="AB105" s="3"/>
      <c r="AC105" s="3"/>
      <c r="AD105" s="3"/>
      <c r="AE105" s="3"/>
    </row>
    <row r="106" spans="1:31" ht="12.75" customHeight="1" x14ac:dyDescent="0.2">
      <c r="A106" s="3"/>
      <c r="B106" s="3"/>
      <c r="C106" s="291" t="str">
        <f>KARTKI!$P$12</f>
        <v>Matematyka</v>
      </c>
      <c r="D106" s="215"/>
      <c r="E106" s="215"/>
      <c r="F106" s="215"/>
      <c r="G106" s="215"/>
      <c r="H106" s="215"/>
      <c r="I106" s="292" t="str">
        <f>KARTKI!AE63</f>
        <v>dostateczny</v>
      </c>
      <c r="J106" s="215"/>
      <c r="K106" s="215"/>
      <c r="L106" s="215"/>
      <c r="M106" s="204"/>
      <c r="N106" s="3"/>
      <c r="O106" s="291" t="str">
        <f>KARTKI!$P$12</f>
        <v>Matematyka</v>
      </c>
      <c r="P106" s="215"/>
      <c r="Q106" s="215"/>
      <c r="R106" s="215"/>
      <c r="S106" s="215"/>
      <c r="T106" s="215"/>
      <c r="U106" s="292" t="str">
        <f>KARTKI!AF63</f>
        <v>dostateczny</v>
      </c>
      <c r="V106" s="215"/>
      <c r="W106" s="215"/>
      <c r="X106" s="215"/>
      <c r="Y106" s="3"/>
      <c r="Z106" s="3"/>
      <c r="AA106" s="3"/>
      <c r="AB106" s="3"/>
      <c r="AC106" s="3"/>
      <c r="AD106" s="3"/>
      <c r="AE106" s="3"/>
    </row>
    <row r="107" spans="1:31" ht="12.75" customHeight="1" x14ac:dyDescent="0.2">
      <c r="A107" s="3"/>
      <c r="B107" s="3"/>
      <c r="C107" s="291" t="str">
        <f>KARTKI!$Q$12</f>
        <v>Informatyka</v>
      </c>
      <c r="D107" s="215"/>
      <c r="E107" s="215"/>
      <c r="F107" s="215"/>
      <c r="G107" s="215"/>
      <c r="H107" s="215"/>
      <c r="I107" s="292" t="str">
        <f>KARTKI!AE64</f>
        <v>dobry</v>
      </c>
      <c r="J107" s="215"/>
      <c r="K107" s="215"/>
      <c r="L107" s="215"/>
      <c r="M107" s="204"/>
      <c r="N107" s="3"/>
      <c r="O107" s="291" t="str">
        <f>KARTKI!$Q$12</f>
        <v>Informatyka</v>
      </c>
      <c r="P107" s="215"/>
      <c r="Q107" s="215"/>
      <c r="R107" s="215"/>
      <c r="S107" s="215"/>
      <c r="T107" s="215"/>
      <c r="U107" s="292" t="str">
        <f>KARTKI!AF64</f>
        <v>bardzo dobry</v>
      </c>
      <c r="V107" s="215"/>
      <c r="W107" s="215"/>
      <c r="X107" s="215"/>
      <c r="Y107" s="3"/>
      <c r="Z107" s="3"/>
      <c r="AA107" s="3"/>
      <c r="AB107" s="3"/>
      <c r="AC107" s="3"/>
      <c r="AD107" s="3"/>
      <c r="AE107" s="3"/>
    </row>
    <row r="108" spans="1:31" ht="12.75" customHeight="1" x14ac:dyDescent="0.2">
      <c r="A108" s="3"/>
      <c r="B108" s="3"/>
      <c r="C108" s="291" t="str">
        <f>KARTKI!$R$12</f>
        <v>Geografia</v>
      </c>
      <c r="D108" s="215"/>
      <c r="E108" s="215"/>
      <c r="F108" s="215"/>
      <c r="G108" s="215"/>
      <c r="H108" s="215"/>
      <c r="I108" s="292" t="str">
        <f>KARTKI!AE65</f>
        <v>bardzo dobry</v>
      </c>
      <c r="J108" s="215"/>
      <c r="K108" s="215"/>
      <c r="L108" s="215"/>
      <c r="M108" s="204"/>
      <c r="N108" s="3"/>
      <c r="O108" s="291" t="str">
        <f>KARTKI!$R$12</f>
        <v>Geografia</v>
      </c>
      <c r="P108" s="215"/>
      <c r="Q108" s="215"/>
      <c r="R108" s="215"/>
      <c r="S108" s="215"/>
      <c r="T108" s="215"/>
      <c r="U108" s="292" t="str">
        <f>KARTKI!AF65</f>
        <v>bardzo dobry</v>
      </c>
      <c r="V108" s="215"/>
      <c r="W108" s="215"/>
      <c r="X108" s="215"/>
      <c r="Y108" s="3"/>
      <c r="Z108" s="3"/>
      <c r="AA108" s="3"/>
      <c r="AB108" s="3"/>
      <c r="AC108" s="3"/>
      <c r="AD108" s="3"/>
      <c r="AE108" s="3"/>
    </row>
    <row r="109" spans="1:31" ht="12.75" customHeight="1" x14ac:dyDescent="0.2">
      <c r="A109" s="3"/>
      <c r="B109" s="3"/>
      <c r="C109" s="291" t="str">
        <f>KARTKI!$S$12</f>
        <v>Edukacja dla bezpiecz.</v>
      </c>
      <c r="D109" s="215"/>
      <c r="E109" s="215"/>
      <c r="F109" s="215"/>
      <c r="G109" s="215"/>
      <c r="H109" s="215"/>
      <c r="I109" s="292" t="str">
        <f>KARTKI!AE66</f>
        <v>bardzo dobry</v>
      </c>
      <c r="J109" s="215"/>
      <c r="K109" s="215"/>
      <c r="L109" s="215"/>
      <c r="M109" s="204"/>
      <c r="N109" s="3"/>
      <c r="O109" s="291" t="str">
        <f>KARTKI!$S$12</f>
        <v>Edukacja dla bezpiecz.</v>
      </c>
      <c r="P109" s="215"/>
      <c r="Q109" s="215"/>
      <c r="R109" s="215"/>
      <c r="S109" s="215"/>
      <c r="T109" s="215"/>
      <c r="U109" s="292" t="str">
        <f>KARTKI!AF66</f>
        <v>dobry</v>
      </c>
      <c r="V109" s="215"/>
      <c r="W109" s="215"/>
      <c r="X109" s="215"/>
      <c r="Y109" s="3"/>
      <c r="Z109" s="3"/>
      <c r="AA109" s="3"/>
      <c r="AB109" s="3"/>
      <c r="AC109" s="3"/>
      <c r="AD109" s="3"/>
      <c r="AE109" s="3"/>
    </row>
    <row r="110" spans="1:31" ht="12.75" customHeight="1" x14ac:dyDescent="0.2">
      <c r="A110" s="3"/>
      <c r="B110" s="3"/>
      <c r="C110" s="291" t="str">
        <f>KARTKI!$T$12</f>
        <v>Wiedza o społeczeństwie</v>
      </c>
      <c r="D110" s="215"/>
      <c r="E110" s="215"/>
      <c r="F110" s="215"/>
      <c r="G110" s="215"/>
      <c r="H110" s="215"/>
      <c r="I110" s="292" t="str">
        <f>KARTKI!AE67</f>
        <v>dobry</v>
      </c>
      <c r="J110" s="215"/>
      <c r="K110" s="215"/>
      <c r="L110" s="215"/>
      <c r="M110" s="204"/>
      <c r="N110" s="3"/>
      <c r="O110" s="291" t="s">
        <v>152</v>
      </c>
      <c r="P110" s="215"/>
      <c r="Q110" s="215"/>
      <c r="R110" s="215"/>
      <c r="S110" s="215"/>
      <c r="T110" s="215"/>
      <c r="U110" s="292" t="s">
        <v>148</v>
      </c>
      <c r="V110" s="215"/>
      <c r="W110" s="215"/>
      <c r="X110" s="215"/>
      <c r="Y110" s="3"/>
      <c r="Z110" s="3"/>
      <c r="AA110" s="3"/>
      <c r="AB110" s="3"/>
      <c r="AC110" s="3"/>
      <c r="AD110" s="3"/>
      <c r="AE110" s="3"/>
    </row>
    <row r="111" spans="1:31" ht="12.75" customHeight="1" x14ac:dyDescent="0.2">
      <c r="A111" s="3"/>
      <c r="B111" s="3"/>
      <c r="C111" s="291" t="s">
        <v>52</v>
      </c>
      <c r="D111" s="215"/>
      <c r="E111" s="215"/>
      <c r="F111" s="215"/>
      <c r="G111" s="215"/>
      <c r="H111" s="215"/>
      <c r="I111" s="292" t="s">
        <v>149</v>
      </c>
      <c r="J111" s="215"/>
      <c r="K111" s="215"/>
      <c r="L111" s="215"/>
      <c r="M111" s="204"/>
      <c r="N111" s="3"/>
      <c r="O111" s="291" t="s">
        <v>52</v>
      </c>
      <c r="P111" s="215"/>
      <c r="Q111" s="215"/>
      <c r="R111" s="215"/>
      <c r="S111" s="215"/>
      <c r="T111" s="215"/>
      <c r="U111" s="292" t="s">
        <v>148</v>
      </c>
      <c r="V111" s="215"/>
      <c r="W111" s="215"/>
      <c r="X111" s="215"/>
      <c r="Y111" s="3"/>
      <c r="Z111" s="3"/>
      <c r="AA111" s="3"/>
      <c r="AB111" s="3"/>
      <c r="AC111" s="3"/>
      <c r="AD111" s="3"/>
      <c r="AE111" s="3"/>
    </row>
    <row r="112" spans="1:31" ht="12.75" customHeight="1" x14ac:dyDescent="0.2">
      <c r="A112" s="3"/>
      <c r="B112" s="3"/>
      <c r="C112" s="291" t="s">
        <v>135</v>
      </c>
      <c r="D112" s="215"/>
      <c r="E112" s="215"/>
      <c r="F112" s="215"/>
      <c r="G112" s="215"/>
      <c r="H112" s="215"/>
      <c r="I112" s="292" t="s">
        <v>150</v>
      </c>
      <c r="J112" s="215"/>
      <c r="K112" s="215"/>
      <c r="L112" s="215"/>
      <c r="M112" s="204"/>
      <c r="N112" s="3"/>
      <c r="O112" s="291" t="s">
        <v>135</v>
      </c>
      <c r="P112" s="215"/>
      <c r="Q112" s="215"/>
      <c r="R112" s="215"/>
      <c r="S112" s="215"/>
      <c r="T112" s="215"/>
      <c r="U112" s="292" t="s">
        <v>150</v>
      </c>
      <c r="V112" s="215"/>
      <c r="W112" s="215"/>
      <c r="X112" s="215"/>
      <c r="Y112" s="3"/>
      <c r="Z112" s="3"/>
      <c r="AA112" s="3"/>
      <c r="AB112" s="3"/>
      <c r="AC112" s="3"/>
      <c r="AD112" s="3"/>
      <c r="AE112" s="3"/>
    </row>
    <row r="113" spans="1:31" ht="12.75" customHeight="1" x14ac:dyDescent="0.2">
      <c r="A113" s="3"/>
      <c r="B113" s="3"/>
      <c r="C113" s="291"/>
      <c r="D113" s="215"/>
      <c r="E113" s="215"/>
      <c r="F113" s="215"/>
      <c r="G113" s="215"/>
      <c r="H113" s="215"/>
      <c r="I113" s="292"/>
      <c r="J113" s="215"/>
      <c r="K113" s="215"/>
      <c r="L113" s="215"/>
      <c r="M113" s="204"/>
      <c r="N113" s="3"/>
      <c r="O113" s="291"/>
      <c r="P113" s="215"/>
      <c r="Q113" s="215"/>
      <c r="R113" s="215"/>
      <c r="S113" s="215"/>
      <c r="T113" s="215"/>
      <c r="U113" s="292"/>
      <c r="V113" s="215"/>
      <c r="W113" s="215"/>
      <c r="X113" s="215"/>
      <c r="Y113" s="3"/>
      <c r="Z113" s="3"/>
      <c r="AA113" s="3"/>
      <c r="AB113" s="3"/>
      <c r="AC113" s="3"/>
      <c r="AD113" s="3"/>
      <c r="AE113" s="3"/>
    </row>
    <row r="114" spans="1:31" ht="12.75" customHeight="1" x14ac:dyDescent="0.2">
      <c r="A114" s="3"/>
      <c r="B114" s="3"/>
      <c r="C114" s="291"/>
      <c r="D114" s="215"/>
      <c r="E114" s="215"/>
      <c r="F114" s="215"/>
      <c r="G114" s="215"/>
      <c r="H114" s="215"/>
      <c r="I114" s="292"/>
      <c r="J114" s="215"/>
      <c r="K114" s="215"/>
      <c r="L114" s="215"/>
      <c r="M114" s="204"/>
      <c r="N114" s="3"/>
      <c r="O114" s="291"/>
      <c r="P114" s="215"/>
      <c r="Q114" s="215"/>
      <c r="R114" s="215"/>
      <c r="S114" s="215"/>
      <c r="T114" s="215"/>
      <c r="U114" s="292"/>
      <c r="V114" s="215"/>
      <c r="W114" s="215"/>
      <c r="X114" s="215"/>
      <c r="Y114" s="3"/>
      <c r="Z114" s="3"/>
      <c r="AA114" s="3"/>
      <c r="AB114" s="3"/>
      <c r="AC114" s="3"/>
      <c r="AD114" s="3"/>
      <c r="AE114" s="3"/>
    </row>
    <row r="115" spans="1:31" ht="12.75" customHeight="1" x14ac:dyDescent="0.2">
      <c r="A115" s="3"/>
      <c r="B115" s="3"/>
      <c r="C115" s="292"/>
      <c r="D115" s="215"/>
      <c r="E115" s="215"/>
      <c r="F115" s="215"/>
      <c r="G115" s="215"/>
      <c r="H115" s="215"/>
      <c r="I115" s="3"/>
      <c r="J115" s="3"/>
      <c r="K115" s="3"/>
      <c r="L115" s="3"/>
      <c r="M115" s="204"/>
      <c r="N115" s="3"/>
      <c r="O115" s="292"/>
      <c r="P115" s="215"/>
      <c r="Q115" s="215"/>
      <c r="R115" s="215"/>
      <c r="S115" s="215"/>
      <c r="T115" s="215"/>
      <c r="U115" s="292"/>
      <c r="V115" s="215"/>
      <c r="W115" s="215"/>
      <c r="X115" s="215"/>
      <c r="Y115" s="3"/>
      <c r="Z115" s="3"/>
      <c r="AA115" s="3"/>
      <c r="AB115" s="3"/>
      <c r="AC115" s="3"/>
      <c r="AD115" s="3"/>
      <c r="AE115" s="3"/>
    </row>
    <row r="116" spans="1:31" ht="12.75" customHeight="1" x14ac:dyDescent="0.2">
      <c r="A116" s="3"/>
      <c r="B116" s="3"/>
      <c r="C116" s="207"/>
      <c r="D116" s="207"/>
      <c r="E116" s="207"/>
      <c r="F116" s="207"/>
      <c r="G116" s="293" t="s">
        <v>145</v>
      </c>
      <c r="H116" s="215"/>
      <c r="I116" s="215"/>
      <c r="J116" s="215"/>
      <c r="K116" s="215"/>
      <c r="L116" s="215"/>
      <c r="M116" s="204"/>
      <c r="N116" s="3"/>
      <c r="O116" s="207"/>
      <c r="P116" s="207"/>
      <c r="Q116" s="207"/>
      <c r="R116" s="207"/>
      <c r="S116" s="293" t="s">
        <v>145</v>
      </c>
      <c r="T116" s="215"/>
      <c r="U116" s="215"/>
      <c r="V116" s="215"/>
      <c r="W116" s="215"/>
      <c r="X116" s="215"/>
      <c r="Y116" s="3"/>
      <c r="Z116" s="3"/>
      <c r="AA116" s="3"/>
      <c r="AB116" s="3"/>
      <c r="AC116" s="3"/>
      <c r="AD116" s="3"/>
      <c r="AE116" s="3"/>
    </row>
    <row r="117" spans="1:31" ht="12.75" customHeight="1" x14ac:dyDescent="0.2">
      <c r="A117" s="3"/>
      <c r="B117" s="3"/>
      <c r="C117" s="292" t="str">
        <f>KARTKI!$E$8</f>
        <v>08.06.2020 r.</v>
      </c>
      <c r="D117" s="215"/>
      <c r="E117" s="215"/>
      <c r="F117" s="207"/>
      <c r="G117" s="295" t="str">
        <f>KARTKI!$E$7</f>
        <v>mgr Iwona Bodziony</v>
      </c>
      <c r="H117" s="215"/>
      <c r="I117" s="215"/>
      <c r="J117" s="215"/>
      <c r="K117" s="215"/>
      <c r="L117" s="215"/>
      <c r="M117" s="204"/>
      <c r="N117" s="3"/>
      <c r="O117" s="292" t="str">
        <f>KARTKI!$E$8</f>
        <v>08.06.2020 r.</v>
      </c>
      <c r="P117" s="215"/>
      <c r="Q117" s="215"/>
      <c r="R117" s="207"/>
      <c r="S117" s="295" t="str">
        <f>KARTKI!$E$7</f>
        <v>mgr Iwona Bodziony</v>
      </c>
      <c r="T117" s="215"/>
      <c r="U117" s="215"/>
      <c r="V117" s="215"/>
      <c r="W117" s="215"/>
      <c r="X117" s="215"/>
      <c r="Y117" s="3"/>
      <c r="Z117" s="3"/>
      <c r="AA117" s="3"/>
      <c r="AB117" s="3"/>
      <c r="AC117" s="3"/>
      <c r="AD117" s="3"/>
      <c r="AE117" s="3"/>
    </row>
    <row r="118" spans="1:31" ht="12.75" customHeight="1" x14ac:dyDescent="0.2">
      <c r="A118" s="3"/>
      <c r="B118" s="3"/>
      <c r="C118" s="292"/>
      <c r="D118" s="215"/>
      <c r="E118" s="215"/>
      <c r="F118" s="215"/>
      <c r="G118" s="215"/>
      <c r="H118" s="215"/>
      <c r="I118" s="292"/>
      <c r="J118" s="215"/>
      <c r="K118" s="215"/>
      <c r="L118" s="215"/>
      <c r="M118" s="204"/>
      <c r="N118" s="3"/>
      <c r="O118" s="292"/>
      <c r="P118" s="215"/>
      <c r="Q118" s="215"/>
      <c r="R118" s="215"/>
      <c r="S118" s="215"/>
      <c r="T118" s="215"/>
      <c r="U118" s="292"/>
      <c r="V118" s="215"/>
      <c r="W118" s="215"/>
      <c r="X118" s="215"/>
      <c r="Y118" s="3"/>
      <c r="Z118" s="3"/>
      <c r="AA118" s="3"/>
      <c r="AB118" s="3"/>
      <c r="AC118" s="3"/>
      <c r="AD118" s="3"/>
      <c r="AE118" s="3"/>
    </row>
    <row r="119" spans="1:31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20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 x14ac:dyDescent="0.2">
      <c r="A120" s="3"/>
      <c r="B120" s="3"/>
      <c r="C120" s="207"/>
      <c r="D120" s="207"/>
      <c r="E120" s="207"/>
      <c r="F120" s="207"/>
      <c r="G120" s="293"/>
      <c r="H120" s="215"/>
      <c r="I120" s="215"/>
      <c r="J120" s="215"/>
      <c r="K120" s="215"/>
      <c r="L120" s="215"/>
      <c r="M120" s="204"/>
      <c r="N120" s="3"/>
      <c r="O120" s="207"/>
      <c r="P120" s="207"/>
      <c r="Q120" s="207"/>
      <c r="R120" s="207"/>
      <c r="S120" s="293"/>
      <c r="T120" s="215"/>
      <c r="U120" s="215"/>
      <c r="V120" s="215"/>
      <c r="W120" s="215"/>
      <c r="X120" s="215"/>
      <c r="Y120" s="3"/>
      <c r="Z120" s="3"/>
      <c r="AA120" s="3"/>
      <c r="AB120" s="3"/>
      <c r="AC120" s="3"/>
      <c r="AD120" s="3"/>
      <c r="AE120" s="3"/>
    </row>
    <row r="121" spans="1:31" ht="12.75" customHeight="1" x14ac:dyDescent="0.2">
      <c r="A121" s="3"/>
      <c r="B121" s="3"/>
      <c r="C121" s="292"/>
      <c r="D121" s="215"/>
      <c r="E121" s="215"/>
      <c r="F121" s="207"/>
      <c r="G121" s="295"/>
      <c r="H121" s="215"/>
      <c r="I121" s="215"/>
      <c r="J121" s="215"/>
      <c r="K121" s="215"/>
      <c r="L121" s="215"/>
      <c r="M121" s="204"/>
      <c r="N121" s="3"/>
      <c r="O121" s="292"/>
      <c r="P121" s="215"/>
      <c r="Q121" s="215"/>
      <c r="R121" s="207"/>
      <c r="S121" s="295"/>
      <c r="T121" s="215"/>
      <c r="U121" s="215"/>
      <c r="V121" s="215"/>
      <c r="W121" s="215"/>
      <c r="X121" s="215"/>
      <c r="Y121" s="3"/>
      <c r="Z121" s="3"/>
      <c r="AA121" s="3"/>
      <c r="AB121" s="3"/>
      <c r="AC121" s="3"/>
      <c r="AD121" s="3"/>
      <c r="AE121" s="3"/>
    </row>
    <row r="122" spans="1:31" ht="22.5" customHeight="1" x14ac:dyDescent="0.2">
      <c r="A122" s="3"/>
      <c r="B122" s="3"/>
      <c r="C122" s="207"/>
      <c r="D122" s="207"/>
      <c r="E122" s="207"/>
      <c r="F122" s="207"/>
      <c r="G122" s="208"/>
      <c r="H122" s="3"/>
      <c r="I122" s="3"/>
      <c r="J122" s="3"/>
      <c r="K122" s="3"/>
      <c r="L122" s="3"/>
      <c r="M122" s="204"/>
      <c r="N122" s="3"/>
      <c r="O122" s="207"/>
      <c r="P122" s="207"/>
      <c r="Q122" s="207"/>
      <c r="R122" s="207"/>
      <c r="S122" s="208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204"/>
      <c r="N123" s="21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 x14ac:dyDescent="0.2">
      <c r="A124" s="3"/>
      <c r="B124" s="3"/>
      <c r="C124" s="216"/>
      <c r="D124" s="215"/>
      <c r="E124" s="200"/>
      <c r="F124" s="293"/>
      <c r="G124" s="215"/>
      <c r="H124" s="215"/>
      <c r="I124" s="215"/>
      <c r="J124" s="292"/>
      <c r="K124" s="215"/>
      <c r="L124" s="215"/>
      <c r="M124" s="3"/>
      <c r="N124" s="3"/>
      <c r="O124" s="216"/>
      <c r="P124" s="215"/>
      <c r="Q124" s="200"/>
      <c r="R124" s="293"/>
      <c r="S124" s="215"/>
      <c r="T124" s="215"/>
      <c r="U124" s="215"/>
      <c r="V124" s="292"/>
      <c r="W124" s="215"/>
      <c r="X124" s="215"/>
      <c r="Y124" s="3"/>
      <c r="Z124" s="3"/>
      <c r="AA124" s="3"/>
      <c r="AB124" s="3"/>
      <c r="AC124" s="3"/>
      <c r="AD124" s="3"/>
      <c r="AE124" s="3"/>
    </row>
    <row r="125" spans="1:31" ht="12.75" customHeight="1" x14ac:dyDescent="0.2">
      <c r="A125" s="3"/>
      <c r="B125" s="3"/>
      <c r="C125" s="3"/>
      <c r="D125" s="3"/>
      <c r="E125" s="3"/>
      <c r="F125" s="216"/>
      <c r="G125" s="215"/>
      <c r="H125" s="201"/>
      <c r="I125" s="3"/>
      <c r="J125" s="3"/>
      <c r="K125" s="3"/>
      <c r="L125" s="3"/>
      <c r="M125" s="3"/>
      <c r="N125" s="3"/>
      <c r="O125" s="3"/>
      <c r="P125" s="3"/>
      <c r="Q125" s="3"/>
      <c r="R125" s="216"/>
      <c r="S125" s="215"/>
      <c r="T125" s="201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 x14ac:dyDescent="0.2">
      <c r="A126" s="3"/>
      <c r="B126" s="3"/>
      <c r="C126" s="202"/>
      <c r="D126" s="296" t="str">
        <f>KARTKI!$D$23</f>
        <v xml:space="preserve">Pawlik Kamil </v>
      </c>
      <c r="E126" s="215"/>
      <c r="F126" s="215"/>
      <c r="G126" s="215"/>
      <c r="H126" s="215"/>
      <c r="I126" s="215"/>
      <c r="J126" s="215"/>
      <c r="K126" s="203" t="s">
        <v>143</v>
      </c>
      <c r="L126" s="200">
        <f>KARTKI!$B$23</f>
        <v>10</v>
      </c>
      <c r="M126" s="204" t="s">
        <v>144</v>
      </c>
      <c r="N126" s="3"/>
      <c r="O126" s="202"/>
      <c r="P126" s="296" t="str">
        <f>KARTKI!$D$24</f>
        <v>Pawlik Katarzyna</v>
      </c>
      <c r="Q126" s="215"/>
      <c r="R126" s="215"/>
      <c r="S126" s="215"/>
      <c r="T126" s="215"/>
      <c r="U126" s="215"/>
      <c r="V126" s="215"/>
      <c r="W126" s="203" t="s">
        <v>143</v>
      </c>
      <c r="X126" s="200">
        <f>KARTKI!$B$24</f>
        <v>11</v>
      </c>
      <c r="Y126" s="201" t="s">
        <v>144</v>
      </c>
      <c r="Z126" s="3"/>
      <c r="AA126" s="3"/>
      <c r="AB126" s="3"/>
      <c r="AC126" s="3"/>
      <c r="AD126" s="3"/>
      <c r="AE126" s="3"/>
    </row>
    <row r="127" spans="1:31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204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 x14ac:dyDescent="0.2">
      <c r="A128" s="3"/>
      <c r="B128" s="3"/>
      <c r="C128" s="292" t="s">
        <v>40</v>
      </c>
      <c r="D128" s="215"/>
      <c r="E128" s="215"/>
      <c r="F128" s="215"/>
      <c r="G128" s="215"/>
      <c r="H128" s="215"/>
      <c r="I128" s="292" t="str">
        <f>KARTKI!AG55</f>
        <v/>
      </c>
      <c r="J128" s="215"/>
      <c r="K128" s="215"/>
      <c r="L128" s="215"/>
      <c r="M128" s="204"/>
      <c r="N128" s="3"/>
      <c r="O128" s="292" t="s">
        <v>40</v>
      </c>
      <c r="P128" s="215"/>
      <c r="Q128" s="215"/>
      <c r="R128" s="215"/>
      <c r="S128" s="215"/>
      <c r="T128" s="215"/>
      <c r="U128" s="292" t="str">
        <f>KARTKI!AH55</f>
        <v/>
      </c>
      <c r="V128" s="215"/>
      <c r="W128" s="215"/>
      <c r="X128" s="215"/>
      <c r="Y128" s="3"/>
      <c r="Z128" s="3"/>
      <c r="AA128" s="3"/>
      <c r="AB128" s="3"/>
      <c r="AC128" s="3"/>
      <c r="AD128" s="3"/>
      <c r="AE128" s="3"/>
    </row>
    <row r="129" spans="1:31" ht="12.75" customHeight="1" x14ac:dyDescent="0.2">
      <c r="A129" s="3"/>
      <c r="B129" s="3"/>
      <c r="C129" s="291" t="str">
        <f>KARTKI!$I$12</f>
        <v>Religia</v>
      </c>
      <c r="D129" s="215"/>
      <c r="E129" s="215"/>
      <c r="F129" s="215"/>
      <c r="G129" s="215"/>
      <c r="H129" s="215"/>
      <c r="I129" s="292" t="str">
        <f>KARTKI!AG56</f>
        <v>celujący</v>
      </c>
      <c r="J129" s="215"/>
      <c r="K129" s="215"/>
      <c r="L129" s="215"/>
      <c r="M129" s="204"/>
      <c r="N129" s="3"/>
      <c r="O129" s="291" t="str">
        <f>KARTKI!$I$12</f>
        <v>Religia</v>
      </c>
      <c r="P129" s="215"/>
      <c r="Q129" s="215"/>
      <c r="R129" s="215"/>
      <c r="S129" s="215"/>
      <c r="T129" s="215"/>
      <c r="U129" s="292" t="str">
        <f>KARTKI!AH56</f>
        <v>celujący</v>
      </c>
      <c r="V129" s="215"/>
      <c r="W129" s="215"/>
      <c r="X129" s="215"/>
      <c r="Y129" s="3"/>
      <c r="Z129" s="3"/>
      <c r="AA129" s="3"/>
      <c r="AB129" s="3"/>
      <c r="AC129" s="3"/>
      <c r="AD129" s="3"/>
      <c r="AE129" s="3"/>
    </row>
    <row r="130" spans="1:31" ht="12.75" customHeight="1" x14ac:dyDescent="0.2">
      <c r="A130" s="3"/>
      <c r="B130" s="3"/>
      <c r="C130" s="291" t="str">
        <f>KARTKI!$J$12</f>
        <v>Język polski</v>
      </c>
      <c r="D130" s="215"/>
      <c r="E130" s="215"/>
      <c r="F130" s="215"/>
      <c r="G130" s="215"/>
      <c r="H130" s="215"/>
      <c r="I130" s="292" t="str">
        <f>KARTKI!AG57</f>
        <v>dostateczny</v>
      </c>
      <c r="J130" s="215"/>
      <c r="K130" s="215"/>
      <c r="L130" s="215"/>
      <c r="M130" s="204"/>
      <c r="N130" s="3"/>
      <c r="O130" s="291" t="str">
        <f>KARTKI!$J$12</f>
        <v>Język polski</v>
      </c>
      <c r="P130" s="215"/>
      <c r="Q130" s="215"/>
      <c r="R130" s="215"/>
      <c r="S130" s="215"/>
      <c r="T130" s="215"/>
      <c r="U130" s="292" t="s">
        <v>148</v>
      </c>
      <c r="V130" s="215"/>
      <c r="W130" s="215"/>
      <c r="X130" s="215"/>
      <c r="Y130" s="3"/>
      <c r="Z130" s="3"/>
      <c r="AA130" s="3"/>
      <c r="AB130" s="3"/>
      <c r="AC130" s="3"/>
      <c r="AD130" s="3"/>
      <c r="AE130" s="3"/>
    </row>
    <row r="131" spans="1:31" ht="12.75" customHeight="1" x14ac:dyDescent="0.2">
      <c r="A131" s="3"/>
      <c r="B131" s="3"/>
      <c r="C131" s="291" t="str">
        <f>KARTKI!$K$12</f>
        <v>Język angielski</v>
      </c>
      <c r="D131" s="215"/>
      <c r="E131" s="215"/>
      <c r="F131" s="215"/>
      <c r="G131" s="215"/>
      <c r="H131" s="215"/>
      <c r="I131" s="292" t="str">
        <f>KARTKI!AG58</f>
        <v>dobry</v>
      </c>
      <c r="J131" s="215"/>
      <c r="K131" s="215"/>
      <c r="L131" s="215"/>
      <c r="M131" s="204"/>
      <c r="N131" s="3"/>
      <c r="O131" s="291" t="str">
        <f>KARTKI!$K$12</f>
        <v>Język angielski</v>
      </c>
      <c r="P131" s="215"/>
      <c r="Q131" s="215"/>
      <c r="R131" s="215"/>
      <c r="S131" s="215"/>
      <c r="T131" s="215"/>
      <c r="U131" s="292" t="str">
        <f>KARTKI!AH58</f>
        <v>bardzo dobry</v>
      </c>
      <c r="V131" s="215"/>
      <c r="W131" s="215"/>
      <c r="X131" s="215"/>
      <c r="Y131" s="3"/>
      <c r="Z131" s="3"/>
      <c r="AA131" s="3"/>
      <c r="AB131" s="3"/>
      <c r="AC131" s="3"/>
      <c r="AD131" s="3"/>
      <c r="AE131" s="3"/>
    </row>
    <row r="132" spans="1:31" ht="12.75" customHeight="1" x14ac:dyDescent="0.2">
      <c r="A132" s="3"/>
      <c r="B132" s="3"/>
      <c r="C132" s="291" t="str">
        <f>KARTKI!$L$12</f>
        <v>Język niemiecki</v>
      </c>
      <c r="D132" s="215"/>
      <c r="E132" s="215"/>
      <c r="F132" s="215"/>
      <c r="G132" s="215"/>
      <c r="H132" s="215"/>
      <c r="I132" s="292" t="str">
        <f>KARTKI!AG59</f>
        <v>dobry</v>
      </c>
      <c r="J132" s="215"/>
      <c r="K132" s="215"/>
      <c r="L132" s="215"/>
      <c r="M132" s="204"/>
      <c r="N132" s="3"/>
      <c r="O132" s="291" t="str">
        <f>KARTKI!$L$12</f>
        <v>Język niemiecki</v>
      </c>
      <c r="P132" s="215"/>
      <c r="Q132" s="215"/>
      <c r="R132" s="215"/>
      <c r="S132" s="215"/>
      <c r="T132" s="215"/>
      <c r="U132" s="292" t="str">
        <f>KARTKI!AH59</f>
        <v>dobry</v>
      </c>
      <c r="V132" s="215"/>
      <c r="W132" s="215"/>
      <c r="X132" s="215"/>
      <c r="Y132" s="3"/>
      <c r="Z132" s="3"/>
      <c r="AA132" s="3"/>
      <c r="AB132" s="3"/>
      <c r="AC132" s="3"/>
      <c r="AD132" s="3"/>
      <c r="AE132" s="3"/>
    </row>
    <row r="133" spans="1:31" ht="12.75" customHeight="1" x14ac:dyDescent="0.2">
      <c r="A133" s="3"/>
      <c r="B133" s="3"/>
      <c r="C133" s="291" t="str">
        <f>KARTKI!$M$12</f>
        <v>Biologia</v>
      </c>
      <c r="D133" s="215"/>
      <c r="E133" s="215"/>
      <c r="F133" s="215"/>
      <c r="G133" s="215"/>
      <c r="H133" s="215"/>
      <c r="I133" s="292" t="str">
        <f>KARTKI!AG60</f>
        <v>dobry</v>
      </c>
      <c r="J133" s="215"/>
      <c r="K133" s="215"/>
      <c r="L133" s="215"/>
      <c r="M133" s="204"/>
      <c r="N133" s="3"/>
      <c r="O133" s="291" t="str">
        <f>KARTKI!$M$12</f>
        <v>Biologia</v>
      </c>
      <c r="P133" s="215"/>
      <c r="Q133" s="215"/>
      <c r="R133" s="215"/>
      <c r="S133" s="215"/>
      <c r="T133" s="215"/>
      <c r="U133" s="292" t="str">
        <f>KARTKI!AH60</f>
        <v>bardzo dobry</v>
      </c>
      <c r="V133" s="215"/>
      <c r="W133" s="215"/>
      <c r="X133" s="215"/>
      <c r="Y133" s="3"/>
      <c r="Z133" s="3"/>
      <c r="AA133" s="3"/>
      <c r="AB133" s="3"/>
      <c r="AC133" s="3"/>
      <c r="AD133" s="3"/>
      <c r="AE133" s="3"/>
    </row>
    <row r="134" spans="1:31" ht="12.75" customHeight="1" x14ac:dyDescent="0.2">
      <c r="A134" s="3"/>
      <c r="B134" s="3"/>
      <c r="C134" s="291" t="str">
        <f>KARTKI!$N$12</f>
        <v>Chemia</v>
      </c>
      <c r="D134" s="215"/>
      <c r="E134" s="215"/>
      <c r="F134" s="215"/>
      <c r="G134" s="215"/>
      <c r="H134" s="215"/>
      <c r="I134" s="292" t="str">
        <f>KARTKI!AG61</f>
        <v>dobry</v>
      </c>
      <c r="J134" s="215"/>
      <c r="K134" s="215"/>
      <c r="L134" s="215"/>
      <c r="M134" s="204"/>
      <c r="N134" s="3"/>
      <c r="O134" s="291" t="str">
        <f>KARTKI!$N$12</f>
        <v>Chemia</v>
      </c>
      <c r="P134" s="215"/>
      <c r="Q134" s="215"/>
      <c r="R134" s="215"/>
      <c r="S134" s="215"/>
      <c r="T134" s="215"/>
      <c r="U134" s="292" t="str">
        <f>KARTKI!AH61</f>
        <v>bardzo dobry</v>
      </c>
      <c r="V134" s="215"/>
      <c r="W134" s="215"/>
      <c r="X134" s="215"/>
      <c r="Y134" s="3"/>
      <c r="Z134" s="3"/>
      <c r="AA134" s="3"/>
      <c r="AB134" s="3"/>
      <c r="AC134" s="3"/>
      <c r="AD134" s="3"/>
      <c r="AE134" s="3"/>
    </row>
    <row r="135" spans="1:31" ht="12.75" customHeight="1" x14ac:dyDescent="0.2">
      <c r="A135" s="3"/>
      <c r="B135" s="3"/>
      <c r="C135" s="291" t="str">
        <f>KARTKI!$O$12</f>
        <v>Fizyka</v>
      </c>
      <c r="D135" s="215"/>
      <c r="E135" s="215"/>
      <c r="F135" s="215"/>
      <c r="G135" s="215"/>
      <c r="H135" s="215"/>
      <c r="I135" s="292" t="str">
        <f>KARTKI!AG62</f>
        <v>dobry</v>
      </c>
      <c r="J135" s="215"/>
      <c r="K135" s="215"/>
      <c r="L135" s="215"/>
      <c r="M135" s="204"/>
      <c r="N135" s="3"/>
      <c r="O135" s="291" t="str">
        <f>KARTKI!$O$12</f>
        <v>Fizyka</v>
      </c>
      <c r="P135" s="215"/>
      <c r="Q135" s="215"/>
      <c r="R135" s="215"/>
      <c r="S135" s="215"/>
      <c r="T135" s="215"/>
      <c r="U135" s="292" t="str">
        <f>KARTKI!AH62</f>
        <v>dobry</v>
      </c>
      <c r="V135" s="215"/>
      <c r="W135" s="215"/>
      <c r="X135" s="215"/>
      <c r="Y135" s="3"/>
      <c r="Z135" s="3"/>
      <c r="AA135" s="3"/>
      <c r="AB135" s="3"/>
      <c r="AC135" s="3"/>
      <c r="AD135" s="3"/>
      <c r="AE135" s="3"/>
    </row>
    <row r="136" spans="1:31" ht="12.75" customHeight="1" x14ac:dyDescent="0.2">
      <c r="A136" s="3"/>
      <c r="B136" s="3"/>
      <c r="C136" s="291" t="str">
        <f>KARTKI!$P$12</f>
        <v>Matematyka</v>
      </c>
      <c r="D136" s="215"/>
      <c r="E136" s="215"/>
      <c r="F136" s="215"/>
      <c r="G136" s="215"/>
      <c r="H136" s="215"/>
      <c r="I136" s="292" t="str">
        <f>KARTKI!AG63</f>
        <v>dobry</v>
      </c>
      <c r="J136" s="215"/>
      <c r="K136" s="215"/>
      <c r="L136" s="215"/>
      <c r="M136" s="204"/>
      <c r="N136" s="3"/>
      <c r="O136" s="291" t="str">
        <f>KARTKI!$P$12</f>
        <v>Matematyka</v>
      </c>
      <c r="P136" s="215"/>
      <c r="Q136" s="215"/>
      <c r="R136" s="215"/>
      <c r="S136" s="215"/>
      <c r="T136" s="215"/>
      <c r="U136" s="292" t="str">
        <f>KARTKI!AH63</f>
        <v>dobry</v>
      </c>
      <c r="V136" s="215"/>
      <c r="W136" s="215"/>
      <c r="X136" s="215"/>
      <c r="Y136" s="3"/>
      <c r="Z136" s="3"/>
      <c r="AA136" s="3"/>
      <c r="AB136" s="3"/>
      <c r="AC136" s="3"/>
      <c r="AD136" s="3"/>
      <c r="AE136" s="3"/>
    </row>
    <row r="137" spans="1:31" ht="12.75" customHeight="1" x14ac:dyDescent="0.2">
      <c r="A137" s="3"/>
      <c r="B137" s="3"/>
      <c r="C137" s="291" t="str">
        <f>KARTKI!$Q$12</f>
        <v>Informatyka</v>
      </c>
      <c r="D137" s="215"/>
      <c r="E137" s="215"/>
      <c r="F137" s="215"/>
      <c r="G137" s="215"/>
      <c r="H137" s="215"/>
      <c r="I137" s="292" t="str">
        <f>KARTKI!AG64</f>
        <v>dobry</v>
      </c>
      <c r="J137" s="215"/>
      <c r="K137" s="215"/>
      <c r="L137" s="215"/>
      <c r="M137" s="204"/>
      <c r="N137" s="3"/>
      <c r="O137" s="291" t="str">
        <f>KARTKI!$Q$12</f>
        <v>Informatyka</v>
      </c>
      <c r="P137" s="215"/>
      <c r="Q137" s="215"/>
      <c r="R137" s="215"/>
      <c r="S137" s="215"/>
      <c r="T137" s="215"/>
      <c r="U137" s="292" t="str">
        <f>KARTKI!AH64</f>
        <v>bardzo dobry</v>
      </c>
      <c r="V137" s="215"/>
      <c r="W137" s="215"/>
      <c r="X137" s="215"/>
      <c r="Y137" s="3"/>
      <c r="Z137" s="3"/>
      <c r="AA137" s="3"/>
      <c r="AB137" s="3"/>
      <c r="AC137" s="3"/>
      <c r="AD137" s="3"/>
      <c r="AE137" s="3"/>
    </row>
    <row r="138" spans="1:31" ht="12.75" customHeight="1" x14ac:dyDescent="0.2">
      <c r="A138" s="3"/>
      <c r="B138" s="3"/>
      <c r="C138" s="291" t="str">
        <f>KARTKI!$R$12</f>
        <v>Geografia</v>
      </c>
      <c r="D138" s="215"/>
      <c r="E138" s="215"/>
      <c r="F138" s="215"/>
      <c r="G138" s="215"/>
      <c r="H138" s="215"/>
      <c r="I138" s="292" t="str">
        <f>KARTKI!AG65</f>
        <v>dobry</v>
      </c>
      <c r="J138" s="215"/>
      <c r="K138" s="215"/>
      <c r="L138" s="215"/>
      <c r="M138" s="204"/>
      <c r="N138" s="3"/>
      <c r="O138" s="291" t="str">
        <f>KARTKI!$R$12</f>
        <v>Geografia</v>
      </c>
      <c r="P138" s="215"/>
      <c r="Q138" s="215"/>
      <c r="R138" s="215"/>
      <c r="S138" s="215"/>
      <c r="T138" s="215"/>
      <c r="U138" s="292" t="str">
        <f>KARTKI!AH65</f>
        <v>bardzo dobry</v>
      </c>
      <c r="V138" s="215"/>
      <c r="W138" s="215"/>
      <c r="X138" s="215"/>
      <c r="Y138" s="3"/>
      <c r="Z138" s="3"/>
      <c r="AA138" s="3"/>
      <c r="AB138" s="3"/>
      <c r="AC138" s="3"/>
      <c r="AD138" s="3"/>
      <c r="AE138" s="3"/>
    </row>
    <row r="139" spans="1:31" ht="12.75" customHeight="1" x14ac:dyDescent="0.2">
      <c r="A139" s="3"/>
      <c r="B139" s="3"/>
      <c r="C139" s="291" t="str">
        <f>KARTKI!$S$12</f>
        <v>Edukacja dla bezpiecz.</v>
      </c>
      <c r="D139" s="215"/>
      <c r="E139" s="215"/>
      <c r="F139" s="215"/>
      <c r="G139" s="215"/>
      <c r="H139" s="215"/>
      <c r="I139" s="292" t="str">
        <f>KARTKI!AG66</f>
        <v>bardzo dobry</v>
      </c>
      <c r="J139" s="215"/>
      <c r="K139" s="215"/>
      <c r="L139" s="215"/>
      <c r="M139" s="204"/>
      <c r="N139" s="3"/>
      <c r="O139" s="291" t="str">
        <f>KARTKI!$S$12</f>
        <v>Edukacja dla bezpiecz.</v>
      </c>
      <c r="P139" s="215"/>
      <c r="Q139" s="215"/>
      <c r="R139" s="215"/>
      <c r="S139" s="215"/>
      <c r="T139" s="215"/>
      <c r="U139" s="292" t="str">
        <f>KARTKI!AH66</f>
        <v>bardzo dobry</v>
      </c>
      <c r="V139" s="215"/>
      <c r="W139" s="215"/>
      <c r="X139" s="215"/>
      <c r="Y139" s="3"/>
      <c r="Z139" s="3"/>
      <c r="AA139" s="3"/>
      <c r="AB139" s="3"/>
      <c r="AC139" s="3"/>
      <c r="AD139" s="3"/>
      <c r="AE139" s="3"/>
    </row>
    <row r="140" spans="1:31" ht="12.75" customHeight="1" x14ac:dyDescent="0.2">
      <c r="A140" s="3"/>
      <c r="B140" s="3"/>
      <c r="C140" s="291" t="str">
        <f>KARTKI!$T$12</f>
        <v>Wiedza o społeczeństwie</v>
      </c>
      <c r="D140" s="215"/>
      <c r="E140" s="215"/>
      <c r="F140" s="215"/>
      <c r="G140" s="215"/>
      <c r="H140" s="215"/>
      <c r="I140" s="292" t="str">
        <f>KARTKI!AG67</f>
        <v>dobry</v>
      </c>
      <c r="J140" s="215"/>
      <c r="K140" s="215"/>
      <c r="L140" s="215"/>
      <c r="M140" s="204"/>
      <c r="N140" s="3"/>
      <c r="O140" s="291" t="str">
        <f>KARTKI!$T$12</f>
        <v>Wiedza o społeczeństwie</v>
      </c>
      <c r="P140" s="215"/>
      <c r="Q140" s="215"/>
      <c r="R140" s="215"/>
      <c r="S140" s="215"/>
      <c r="T140" s="215"/>
      <c r="U140" s="292" t="str">
        <f>KARTKI!AH67</f>
        <v>dobry</v>
      </c>
      <c r="V140" s="215"/>
      <c r="W140" s="215"/>
      <c r="X140" s="215"/>
      <c r="Y140" s="3"/>
      <c r="Z140" s="3"/>
      <c r="AA140" s="3"/>
      <c r="AB140" s="3"/>
      <c r="AC140" s="3"/>
      <c r="AD140" s="3"/>
      <c r="AE140" s="3"/>
    </row>
    <row r="141" spans="1:31" ht="12.75" customHeight="1" x14ac:dyDescent="0.2">
      <c r="A141" s="3"/>
      <c r="B141" s="3"/>
      <c r="C141" s="291" t="s">
        <v>52</v>
      </c>
      <c r="D141" s="215"/>
      <c r="E141" s="215"/>
      <c r="F141" s="215"/>
      <c r="G141" s="215"/>
      <c r="H141" s="215"/>
      <c r="I141" s="292" t="s">
        <v>149</v>
      </c>
      <c r="J141" s="215"/>
      <c r="K141" s="215"/>
      <c r="L141" s="215"/>
      <c r="M141" s="204"/>
      <c r="N141" s="3"/>
      <c r="O141" s="291" t="s">
        <v>52</v>
      </c>
      <c r="P141" s="215"/>
      <c r="Q141" s="215"/>
      <c r="R141" s="215"/>
      <c r="S141" s="215"/>
      <c r="T141" s="215"/>
      <c r="U141" s="292" t="s">
        <v>148</v>
      </c>
      <c r="V141" s="215"/>
      <c r="W141" s="215"/>
      <c r="X141" s="215"/>
      <c r="Y141" s="3"/>
      <c r="Z141" s="3"/>
      <c r="AA141" s="3"/>
      <c r="AB141" s="3"/>
      <c r="AC141" s="3"/>
      <c r="AD141" s="3"/>
      <c r="AE141" s="3"/>
    </row>
    <row r="142" spans="1:31" ht="12.75" customHeight="1" x14ac:dyDescent="0.2">
      <c r="A142" s="3"/>
      <c r="B142" s="3"/>
      <c r="C142" s="291" t="s">
        <v>135</v>
      </c>
      <c r="D142" s="215"/>
      <c r="E142" s="215"/>
      <c r="F142" s="215"/>
      <c r="G142" s="215"/>
      <c r="H142" s="215"/>
      <c r="I142" s="292" t="s">
        <v>151</v>
      </c>
      <c r="J142" s="215"/>
      <c r="K142" s="215"/>
      <c r="L142" s="215"/>
      <c r="M142" s="204"/>
      <c r="N142" s="3"/>
      <c r="O142" s="291" t="s">
        <v>135</v>
      </c>
      <c r="P142" s="215"/>
      <c r="Q142" s="215"/>
      <c r="R142" s="215"/>
      <c r="S142" s="215"/>
      <c r="T142" s="215"/>
      <c r="U142" s="292" t="s">
        <v>150</v>
      </c>
      <c r="V142" s="215"/>
      <c r="W142" s="215"/>
      <c r="X142" s="215"/>
      <c r="Y142" s="3"/>
      <c r="Z142" s="3"/>
      <c r="AA142" s="3"/>
      <c r="AB142" s="3"/>
      <c r="AC142" s="3"/>
      <c r="AD142" s="3"/>
      <c r="AE142" s="3"/>
    </row>
    <row r="143" spans="1:31" ht="12.75" customHeight="1" x14ac:dyDescent="0.2">
      <c r="A143" s="3"/>
      <c r="B143" s="3"/>
      <c r="C143" s="291"/>
      <c r="D143" s="215"/>
      <c r="E143" s="215"/>
      <c r="F143" s="215"/>
      <c r="G143" s="215"/>
      <c r="H143" s="215"/>
      <c r="I143" s="292"/>
      <c r="J143" s="215"/>
      <c r="K143" s="215"/>
      <c r="L143" s="215"/>
      <c r="M143" s="204"/>
      <c r="N143" s="3"/>
      <c r="O143" s="291"/>
      <c r="P143" s="215"/>
      <c r="Q143" s="215"/>
      <c r="R143" s="215"/>
      <c r="S143" s="215"/>
      <c r="T143" s="215"/>
      <c r="U143" s="292"/>
      <c r="V143" s="215"/>
      <c r="W143" s="215"/>
      <c r="X143" s="215"/>
      <c r="Y143" s="3"/>
      <c r="Z143" s="3"/>
      <c r="AA143" s="3"/>
      <c r="AB143" s="3"/>
      <c r="AC143" s="3"/>
      <c r="AD143" s="3"/>
      <c r="AE143" s="3"/>
    </row>
    <row r="144" spans="1:31" ht="12.75" customHeight="1" x14ac:dyDescent="0.2">
      <c r="A144" s="3"/>
      <c r="B144" s="3"/>
      <c r="C144" s="291"/>
      <c r="D144" s="215"/>
      <c r="E144" s="215"/>
      <c r="F144" s="215"/>
      <c r="G144" s="215"/>
      <c r="H144" s="215"/>
      <c r="I144" s="292"/>
      <c r="J144" s="215"/>
      <c r="K144" s="215"/>
      <c r="L144" s="215"/>
      <c r="M144" s="204"/>
      <c r="N144" s="3"/>
      <c r="O144" s="291"/>
      <c r="P144" s="215"/>
      <c r="Q144" s="215"/>
      <c r="R144" s="215"/>
      <c r="S144" s="215"/>
      <c r="T144" s="215"/>
      <c r="U144" s="292"/>
      <c r="V144" s="215"/>
      <c r="W144" s="215"/>
      <c r="X144" s="215"/>
      <c r="Y144" s="3"/>
      <c r="Z144" s="3"/>
      <c r="AA144" s="3"/>
      <c r="AB144" s="3"/>
      <c r="AC144" s="3"/>
      <c r="AD144" s="3"/>
      <c r="AE144" s="3"/>
    </row>
    <row r="145" spans="1:31" ht="12.75" customHeight="1" x14ac:dyDescent="0.2">
      <c r="A145" s="3"/>
      <c r="B145" s="3"/>
      <c r="C145" s="292"/>
      <c r="D145" s="215"/>
      <c r="E145" s="215"/>
      <c r="F145" s="215"/>
      <c r="G145" s="215"/>
      <c r="H145" s="215"/>
      <c r="I145" s="3"/>
      <c r="J145" s="3"/>
      <c r="K145" s="3"/>
      <c r="L145" s="3"/>
      <c r="M145" s="204"/>
      <c r="N145" s="3"/>
      <c r="O145" s="292"/>
      <c r="P145" s="215"/>
      <c r="Q145" s="215"/>
      <c r="R145" s="215"/>
      <c r="S145" s="215"/>
      <c r="T145" s="215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 x14ac:dyDescent="0.2">
      <c r="A146" s="3"/>
      <c r="B146" s="3"/>
      <c r="C146" s="203"/>
      <c r="D146" s="292"/>
      <c r="E146" s="215"/>
      <c r="F146" s="215"/>
      <c r="G146" s="215"/>
      <c r="H146" s="215"/>
      <c r="I146" s="292"/>
      <c r="J146" s="215"/>
      <c r="K146" s="215"/>
      <c r="L146" s="215"/>
      <c r="M146" s="205"/>
      <c r="N146" s="3"/>
      <c r="O146" s="203"/>
      <c r="P146" s="292"/>
      <c r="Q146" s="215"/>
      <c r="R146" s="215"/>
      <c r="S146" s="215"/>
      <c r="T146" s="215"/>
      <c r="U146" s="292"/>
      <c r="V146" s="215"/>
      <c r="W146" s="215"/>
      <c r="X146" s="215"/>
      <c r="Y146" s="3"/>
      <c r="Z146" s="3"/>
      <c r="AA146" s="3"/>
      <c r="AB146" s="3"/>
      <c r="AC146" s="3"/>
      <c r="AD146" s="3"/>
      <c r="AE146" s="3"/>
    </row>
    <row r="147" spans="1:31" ht="12.75" customHeight="1" x14ac:dyDescent="0.2">
      <c r="A147" s="3"/>
      <c r="B147" s="3"/>
      <c r="C147" s="203"/>
      <c r="D147" s="292"/>
      <c r="E147" s="215"/>
      <c r="F147" s="215"/>
      <c r="G147" s="215"/>
      <c r="H147" s="215"/>
      <c r="I147" s="292"/>
      <c r="J147" s="215"/>
      <c r="K147" s="215"/>
      <c r="L147" s="215"/>
      <c r="M147" s="204"/>
      <c r="N147" s="3"/>
      <c r="O147" s="203"/>
      <c r="P147" s="292"/>
      <c r="Q147" s="215"/>
      <c r="R147" s="215"/>
      <c r="S147" s="215"/>
      <c r="T147" s="215"/>
      <c r="U147" s="292"/>
      <c r="V147" s="215"/>
      <c r="W147" s="215"/>
      <c r="X147" s="215"/>
      <c r="Y147" s="3"/>
      <c r="Z147" s="3"/>
      <c r="AA147" s="3"/>
      <c r="AB147" s="3"/>
      <c r="AC147" s="3"/>
      <c r="AD147" s="3"/>
      <c r="AE147" s="3"/>
    </row>
    <row r="148" spans="1:31" ht="12.75" customHeight="1" x14ac:dyDescent="0.2">
      <c r="A148" s="3"/>
      <c r="B148" s="3"/>
      <c r="C148" s="292"/>
      <c r="D148" s="215"/>
      <c r="E148" s="215"/>
      <c r="F148" s="215"/>
      <c r="G148" s="215"/>
      <c r="H148" s="215"/>
      <c r="I148" s="292"/>
      <c r="J148" s="215"/>
      <c r="K148" s="215"/>
      <c r="L148" s="215"/>
      <c r="M148" s="204"/>
      <c r="N148" s="3"/>
      <c r="O148" s="292"/>
      <c r="P148" s="215"/>
      <c r="Q148" s="215"/>
      <c r="R148" s="215"/>
      <c r="S148" s="215"/>
      <c r="T148" s="215"/>
      <c r="U148" s="292"/>
      <c r="V148" s="215"/>
      <c r="W148" s="215"/>
      <c r="X148" s="215"/>
      <c r="Y148" s="3"/>
      <c r="Z148" s="3"/>
      <c r="AA148" s="3"/>
      <c r="AB148" s="3"/>
      <c r="AC148" s="3"/>
      <c r="AD148" s="3"/>
      <c r="AE148" s="3"/>
    </row>
    <row r="149" spans="1:31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20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 x14ac:dyDescent="0.2">
      <c r="A150" s="3"/>
      <c r="B150" s="3"/>
      <c r="C150" s="207"/>
      <c r="D150" s="207"/>
      <c r="E150" s="207"/>
      <c r="F150" s="207"/>
      <c r="G150" s="293" t="s">
        <v>145</v>
      </c>
      <c r="H150" s="215"/>
      <c r="I150" s="215"/>
      <c r="J150" s="215"/>
      <c r="K150" s="215"/>
      <c r="L150" s="215"/>
      <c r="M150" s="204"/>
      <c r="N150" s="3"/>
      <c r="O150" s="207"/>
      <c r="P150" s="207"/>
      <c r="Q150" s="207"/>
      <c r="R150" s="207"/>
      <c r="S150" s="293" t="s">
        <v>145</v>
      </c>
      <c r="T150" s="215"/>
      <c r="U150" s="215"/>
      <c r="V150" s="215"/>
      <c r="W150" s="215"/>
      <c r="X150" s="215"/>
      <c r="Y150" s="3"/>
      <c r="Z150" s="3"/>
      <c r="AA150" s="3"/>
      <c r="AB150" s="3"/>
      <c r="AC150" s="3"/>
      <c r="AD150" s="3"/>
      <c r="AE150" s="3"/>
    </row>
    <row r="151" spans="1:31" ht="12.75" customHeight="1" x14ac:dyDescent="0.2">
      <c r="A151" s="3"/>
      <c r="B151" s="3"/>
      <c r="C151" s="292" t="str">
        <f>KARTKI!$E$8</f>
        <v>08.06.2020 r.</v>
      </c>
      <c r="D151" s="215"/>
      <c r="E151" s="215"/>
      <c r="F151" s="207"/>
      <c r="G151" s="295" t="str">
        <f>KARTKI!$E$7</f>
        <v>mgr Iwona Bodziony</v>
      </c>
      <c r="H151" s="215"/>
      <c r="I151" s="215"/>
      <c r="J151" s="215"/>
      <c r="K151" s="215"/>
      <c r="L151" s="215"/>
      <c r="M151" s="204"/>
      <c r="N151" s="3"/>
      <c r="O151" s="292" t="str">
        <f>KARTKI!$E$8</f>
        <v>08.06.2020 r.</v>
      </c>
      <c r="P151" s="215"/>
      <c r="Q151" s="215"/>
      <c r="R151" s="207"/>
      <c r="S151" s="295" t="str">
        <f>KARTKI!$E$7</f>
        <v>mgr Iwona Bodziony</v>
      </c>
      <c r="T151" s="215"/>
      <c r="U151" s="215"/>
      <c r="V151" s="215"/>
      <c r="W151" s="215"/>
      <c r="X151" s="215"/>
      <c r="Y151" s="3"/>
      <c r="Z151" s="3"/>
      <c r="AA151" s="3"/>
      <c r="AB151" s="3"/>
      <c r="AC151" s="3"/>
      <c r="AD151" s="3"/>
      <c r="AE151" s="3"/>
    </row>
    <row r="152" spans="1:31" ht="12.75" customHeight="1" x14ac:dyDescent="0.2">
      <c r="A152" s="3"/>
      <c r="B152" s="3"/>
      <c r="C152" s="207"/>
      <c r="D152" s="207"/>
      <c r="E152" s="207"/>
      <c r="F152" s="207"/>
      <c r="G152" s="208"/>
      <c r="H152" s="3"/>
      <c r="I152" s="3"/>
      <c r="J152" s="3"/>
      <c r="K152" s="3"/>
      <c r="L152" s="3"/>
      <c r="M152" s="204"/>
      <c r="N152" s="3"/>
      <c r="O152" s="207"/>
      <c r="P152" s="207"/>
      <c r="Q152" s="207"/>
      <c r="R152" s="207"/>
      <c r="S152" s="208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39" customHeight="1" x14ac:dyDescent="0.2">
      <c r="A153" s="3"/>
      <c r="B153" s="209"/>
      <c r="C153" s="209"/>
      <c r="D153" s="209"/>
      <c r="E153" s="209"/>
      <c r="F153" s="209"/>
      <c r="G153" s="209"/>
      <c r="H153" s="209"/>
      <c r="I153" s="209"/>
      <c r="J153" s="209"/>
      <c r="K153" s="209"/>
      <c r="L153" s="209"/>
      <c r="M153" s="210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3"/>
      <c r="AA153" s="3"/>
      <c r="AB153" s="3"/>
      <c r="AC153" s="3"/>
      <c r="AD153" s="3"/>
      <c r="AE153" s="3"/>
    </row>
    <row r="154" spans="1:31" ht="19.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20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 x14ac:dyDescent="0.2">
      <c r="A155" s="3"/>
      <c r="B155" s="3"/>
      <c r="C155" s="216"/>
      <c r="D155" s="215"/>
      <c r="E155" s="200"/>
      <c r="F155" s="293"/>
      <c r="G155" s="215"/>
      <c r="H155" s="215"/>
      <c r="I155" s="215"/>
      <c r="J155" s="292"/>
      <c r="K155" s="215"/>
      <c r="L155" s="215"/>
      <c r="M155" s="3"/>
      <c r="N155" s="3"/>
      <c r="O155" s="216"/>
      <c r="P155" s="215"/>
      <c r="Q155" s="200"/>
      <c r="R155" s="293"/>
      <c r="S155" s="215"/>
      <c r="T155" s="215"/>
      <c r="U155" s="215"/>
      <c r="V155" s="292"/>
      <c r="W155" s="215"/>
      <c r="X155" s="215"/>
      <c r="Y155" s="3"/>
      <c r="Z155" s="3"/>
      <c r="AA155" s="3"/>
      <c r="AB155" s="3"/>
      <c r="AC155" s="3"/>
      <c r="AD155" s="3"/>
      <c r="AE155" s="3"/>
    </row>
    <row r="156" spans="1:31" ht="12.75" customHeight="1" x14ac:dyDescent="0.2">
      <c r="A156" s="3"/>
      <c r="B156" s="3"/>
      <c r="C156" s="3"/>
      <c r="D156" s="3"/>
      <c r="E156" s="3"/>
      <c r="F156" s="216"/>
      <c r="G156" s="215"/>
      <c r="H156" s="201"/>
      <c r="I156" s="3"/>
      <c r="J156" s="3"/>
      <c r="K156" s="3"/>
      <c r="L156" s="3"/>
      <c r="M156" s="3"/>
      <c r="N156" s="3"/>
      <c r="O156" s="3"/>
      <c r="P156" s="3"/>
      <c r="Q156" s="3"/>
      <c r="R156" s="216"/>
      <c r="S156" s="215"/>
      <c r="T156" s="201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 x14ac:dyDescent="0.2">
      <c r="A157" s="3"/>
      <c r="B157" s="3"/>
      <c r="C157" s="202"/>
      <c r="D157" s="296" t="str">
        <f>KARTKI!$D$25</f>
        <v>Pawlik Patryk</v>
      </c>
      <c r="E157" s="215"/>
      <c r="F157" s="215"/>
      <c r="G157" s="215"/>
      <c r="H157" s="215"/>
      <c r="I157" s="215"/>
      <c r="J157" s="215"/>
      <c r="K157" s="203" t="s">
        <v>143</v>
      </c>
      <c r="L157" s="200">
        <f>KARTKI!$B$25</f>
        <v>12</v>
      </c>
      <c r="M157" s="211" t="s">
        <v>144</v>
      </c>
      <c r="N157" s="3"/>
      <c r="O157" s="202"/>
      <c r="P157" s="296" t="str">
        <f>KARTKI!$D$26</f>
        <v>Plata Nadia</v>
      </c>
      <c r="Q157" s="215"/>
      <c r="R157" s="215"/>
      <c r="S157" s="215"/>
      <c r="T157" s="215"/>
      <c r="U157" s="215"/>
      <c r="V157" s="215"/>
      <c r="W157" s="203" t="s">
        <v>143</v>
      </c>
      <c r="X157" s="200">
        <f>KARTKI!$B$26</f>
        <v>13</v>
      </c>
      <c r="Y157" s="201" t="s">
        <v>144</v>
      </c>
      <c r="Z157" s="3"/>
      <c r="AA157" s="3"/>
      <c r="AB157" s="3"/>
      <c r="AC157" s="3"/>
      <c r="AD157" s="3"/>
      <c r="AE157" s="3"/>
    </row>
    <row r="158" spans="1:31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20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 x14ac:dyDescent="0.2">
      <c r="A159" s="3"/>
      <c r="B159" s="3"/>
      <c r="C159" s="292" t="s">
        <v>40</v>
      </c>
      <c r="D159" s="215"/>
      <c r="E159" s="215"/>
      <c r="F159" s="215"/>
      <c r="G159" s="215"/>
      <c r="H159" s="215"/>
      <c r="I159" s="292" t="str">
        <f>KARTKI!AI55</f>
        <v/>
      </c>
      <c r="J159" s="215"/>
      <c r="K159" s="215"/>
      <c r="L159" s="215"/>
      <c r="M159" s="204"/>
      <c r="N159" s="3"/>
      <c r="O159" s="292" t="s">
        <v>40</v>
      </c>
      <c r="P159" s="215"/>
      <c r="Q159" s="215"/>
      <c r="R159" s="215"/>
      <c r="S159" s="215"/>
      <c r="T159" s="215"/>
      <c r="U159" s="292" t="str">
        <f>KARTKI!AJ55</f>
        <v/>
      </c>
      <c r="V159" s="215"/>
      <c r="W159" s="215"/>
      <c r="X159" s="215"/>
      <c r="Y159" s="3"/>
      <c r="Z159" s="3"/>
      <c r="AA159" s="3"/>
      <c r="AB159" s="3"/>
      <c r="AC159" s="3"/>
      <c r="AD159" s="3"/>
      <c r="AE159" s="3"/>
    </row>
    <row r="160" spans="1:31" ht="12.75" customHeight="1" x14ac:dyDescent="0.2">
      <c r="A160" s="3"/>
      <c r="B160" s="3"/>
      <c r="C160" s="291" t="str">
        <f>KARTKI!$I$12</f>
        <v>Religia</v>
      </c>
      <c r="D160" s="215"/>
      <c r="E160" s="215"/>
      <c r="F160" s="215"/>
      <c r="G160" s="215"/>
      <c r="H160" s="215"/>
      <c r="I160" s="292" t="str">
        <f>KARTKI!AI56</f>
        <v>celujący</v>
      </c>
      <c r="J160" s="215"/>
      <c r="K160" s="215"/>
      <c r="L160" s="215"/>
      <c r="M160" s="204"/>
      <c r="N160" s="3"/>
      <c r="O160" s="291" t="str">
        <f>KARTKI!$I$12</f>
        <v>Religia</v>
      </c>
      <c r="P160" s="215"/>
      <c r="Q160" s="215"/>
      <c r="R160" s="215"/>
      <c r="S160" s="215"/>
      <c r="T160" s="215"/>
      <c r="U160" s="292" t="str">
        <f>KARTKI!AJ56</f>
        <v>celujący</v>
      </c>
      <c r="V160" s="215"/>
      <c r="W160" s="215"/>
      <c r="X160" s="215"/>
      <c r="Y160" s="3"/>
      <c r="Z160" s="3"/>
      <c r="AA160" s="3"/>
      <c r="AB160" s="3"/>
      <c r="AC160" s="3"/>
      <c r="AD160" s="3"/>
      <c r="AE160" s="3"/>
    </row>
    <row r="161" spans="1:31" ht="12.75" customHeight="1" x14ac:dyDescent="0.2">
      <c r="A161" s="3"/>
      <c r="B161" s="3"/>
      <c r="C161" s="291" t="str">
        <f>KARTKI!$J$12</f>
        <v>Język polski</v>
      </c>
      <c r="D161" s="215"/>
      <c r="E161" s="215"/>
      <c r="F161" s="215"/>
      <c r="G161" s="215"/>
      <c r="H161" s="215"/>
      <c r="I161" s="292" t="str">
        <f>KARTKI!AI57</f>
        <v>dostateczny</v>
      </c>
      <c r="J161" s="215"/>
      <c r="K161" s="215"/>
      <c r="L161" s="215"/>
      <c r="M161" s="204"/>
      <c r="N161" s="3"/>
      <c r="O161" s="291" t="str">
        <f>KARTKI!$J$12</f>
        <v>Język polski</v>
      </c>
      <c r="P161" s="215"/>
      <c r="Q161" s="215"/>
      <c r="R161" s="215"/>
      <c r="S161" s="215"/>
      <c r="T161" s="215"/>
      <c r="U161" s="292" t="str">
        <f>KARTKI!AJ57</f>
        <v>dobry</v>
      </c>
      <c r="V161" s="215"/>
      <c r="W161" s="215"/>
      <c r="X161" s="215"/>
      <c r="Y161" s="3"/>
      <c r="Z161" s="3"/>
      <c r="AA161" s="3"/>
      <c r="AB161" s="3"/>
      <c r="AC161" s="3"/>
      <c r="AD161" s="3"/>
      <c r="AE161" s="3"/>
    </row>
    <row r="162" spans="1:31" ht="12.75" customHeight="1" x14ac:dyDescent="0.2">
      <c r="A162" s="3"/>
      <c r="B162" s="3"/>
      <c r="C162" s="291" t="s">
        <v>48</v>
      </c>
      <c r="D162" s="215"/>
      <c r="E162" s="215"/>
      <c r="F162" s="215"/>
      <c r="G162" s="215"/>
      <c r="H162" s="215"/>
      <c r="I162" s="292" t="str">
        <f>KARTKI!AI58</f>
        <v>dobry</v>
      </c>
      <c r="J162" s="215"/>
      <c r="K162" s="215"/>
      <c r="L162" s="215"/>
      <c r="M162" s="204"/>
      <c r="N162" s="3"/>
      <c r="O162" s="291" t="str">
        <f>KARTKI!$K$12</f>
        <v>Język angielski</v>
      </c>
      <c r="P162" s="215"/>
      <c r="Q162" s="215"/>
      <c r="R162" s="215"/>
      <c r="S162" s="215"/>
      <c r="T162" s="215"/>
      <c r="U162" s="292" t="str">
        <f>KARTKI!AJ58</f>
        <v>bardzo dobry</v>
      </c>
      <c r="V162" s="215"/>
      <c r="W162" s="215"/>
      <c r="X162" s="215"/>
      <c r="Y162" s="3"/>
      <c r="Z162" s="3"/>
      <c r="AA162" s="3"/>
      <c r="AB162" s="3"/>
      <c r="AC162" s="3"/>
      <c r="AD162" s="3"/>
      <c r="AE162" s="3"/>
    </row>
    <row r="163" spans="1:31" ht="12.75" customHeight="1" x14ac:dyDescent="0.2">
      <c r="A163" s="3"/>
      <c r="B163" s="3"/>
      <c r="C163" s="291" t="str">
        <f>KARTKI!$L$12</f>
        <v>Język niemiecki</v>
      </c>
      <c r="D163" s="215"/>
      <c r="E163" s="215"/>
      <c r="F163" s="215"/>
      <c r="G163" s="215"/>
      <c r="H163" s="215"/>
      <c r="I163" s="292" t="str">
        <f>KARTKI!AI59</f>
        <v>dobry</v>
      </c>
      <c r="J163" s="215"/>
      <c r="K163" s="215"/>
      <c r="L163" s="215"/>
      <c r="M163" s="204"/>
      <c r="N163" s="3"/>
      <c r="O163" s="291" t="str">
        <f>KARTKI!$L$12</f>
        <v>Język niemiecki</v>
      </c>
      <c r="P163" s="215"/>
      <c r="Q163" s="215"/>
      <c r="R163" s="215"/>
      <c r="S163" s="215"/>
      <c r="T163" s="215"/>
      <c r="U163" s="292" t="str">
        <f>KARTKI!AJ59</f>
        <v>bardzo dobry</v>
      </c>
      <c r="V163" s="215"/>
      <c r="W163" s="215"/>
      <c r="X163" s="215"/>
      <c r="Y163" s="3"/>
      <c r="Z163" s="3"/>
      <c r="AA163" s="3"/>
      <c r="AB163" s="3"/>
      <c r="AC163" s="3"/>
      <c r="AD163" s="3"/>
      <c r="AE163" s="3"/>
    </row>
    <row r="164" spans="1:31" ht="12.75" customHeight="1" x14ac:dyDescent="0.2">
      <c r="A164" s="3"/>
      <c r="B164" s="3"/>
      <c r="C164" s="291" t="str">
        <f>KARTKI!$M$12</f>
        <v>Biologia</v>
      </c>
      <c r="D164" s="215"/>
      <c r="E164" s="215"/>
      <c r="F164" s="215"/>
      <c r="G164" s="215"/>
      <c r="H164" s="215"/>
      <c r="I164" s="292" t="str">
        <f>KARTKI!AI60</f>
        <v>dobry</v>
      </c>
      <c r="J164" s="215"/>
      <c r="K164" s="215"/>
      <c r="L164" s="215"/>
      <c r="M164" s="204"/>
      <c r="N164" s="3"/>
      <c r="O164" s="291" t="str">
        <f>KARTKI!$M$12</f>
        <v>Biologia</v>
      </c>
      <c r="P164" s="215"/>
      <c r="Q164" s="215"/>
      <c r="R164" s="215"/>
      <c r="S164" s="215"/>
      <c r="T164" s="215"/>
      <c r="U164" s="292" t="str">
        <f>KARTKI!AJ60</f>
        <v>bardzo dobry</v>
      </c>
      <c r="V164" s="215"/>
      <c r="W164" s="215"/>
      <c r="X164" s="215"/>
      <c r="Y164" s="3"/>
      <c r="Z164" s="3"/>
      <c r="AA164" s="3"/>
      <c r="AB164" s="3"/>
      <c r="AC164" s="3"/>
      <c r="AD164" s="3"/>
      <c r="AE164" s="3"/>
    </row>
    <row r="165" spans="1:31" ht="12.75" customHeight="1" x14ac:dyDescent="0.2">
      <c r="A165" s="3"/>
      <c r="B165" s="3"/>
      <c r="C165" s="291" t="str">
        <f>KARTKI!$N$12</f>
        <v>Chemia</v>
      </c>
      <c r="D165" s="215"/>
      <c r="E165" s="215"/>
      <c r="F165" s="215"/>
      <c r="G165" s="215"/>
      <c r="H165" s="215"/>
      <c r="I165" s="292" t="str">
        <f>KARTKI!AI61</f>
        <v>dobry</v>
      </c>
      <c r="J165" s="215"/>
      <c r="K165" s="215"/>
      <c r="L165" s="215"/>
      <c r="M165" s="204"/>
      <c r="N165" s="3"/>
      <c r="O165" s="291" t="str">
        <f>KARTKI!$N$12</f>
        <v>Chemia</v>
      </c>
      <c r="P165" s="215"/>
      <c r="Q165" s="215"/>
      <c r="R165" s="215"/>
      <c r="S165" s="215"/>
      <c r="T165" s="215"/>
      <c r="U165" s="292" t="str">
        <f>KARTKI!AJ61</f>
        <v>bardzo dobry</v>
      </c>
      <c r="V165" s="215"/>
      <c r="W165" s="215"/>
      <c r="X165" s="215"/>
      <c r="Y165" s="3"/>
      <c r="Z165" s="3"/>
      <c r="AA165" s="3"/>
      <c r="AB165" s="3"/>
      <c r="AC165" s="3"/>
      <c r="AD165" s="3"/>
      <c r="AE165" s="3"/>
    </row>
    <row r="166" spans="1:31" ht="12.75" customHeight="1" x14ac:dyDescent="0.2">
      <c r="A166" s="3"/>
      <c r="B166" s="3"/>
      <c r="C166" s="291" t="str">
        <f>KARTKI!$O$12</f>
        <v>Fizyka</v>
      </c>
      <c r="D166" s="215"/>
      <c r="E166" s="215"/>
      <c r="F166" s="215"/>
      <c r="G166" s="215"/>
      <c r="H166" s="215"/>
      <c r="I166" s="292" t="str">
        <f>KARTKI!AI62</f>
        <v>dobry</v>
      </c>
      <c r="J166" s="215"/>
      <c r="K166" s="215"/>
      <c r="L166" s="215"/>
      <c r="M166" s="204"/>
      <c r="N166" s="3"/>
      <c r="O166" s="291" t="str">
        <f>KARTKI!$O$12</f>
        <v>Fizyka</v>
      </c>
      <c r="P166" s="215"/>
      <c r="Q166" s="215"/>
      <c r="R166" s="215"/>
      <c r="S166" s="215"/>
      <c r="T166" s="215"/>
      <c r="U166" s="292" t="str">
        <f>KARTKI!AJ62</f>
        <v>bardzo dobry</v>
      </c>
      <c r="V166" s="215"/>
      <c r="W166" s="215"/>
      <c r="X166" s="215"/>
      <c r="Y166" s="3"/>
      <c r="Z166" s="3"/>
      <c r="AA166" s="3"/>
      <c r="AB166" s="3"/>
      <c r="AC166" s="3"/>
      <c r="AD166" s="3"/>
      <c r="AE166" s="3"/>
    </row>
    <row r="167" spans="1:31" ht="12.75" customHeight="1" x14ac:dyDescent="0.2">
      <c r="A167" s="3"/>
      <c r="B167" s="3"/>
      <c r="C167" s="291" t="str">
        <f>KARTKI!$P$12</f>
        <v>Matematyka</v>
      </c>
      <c r="D167" s="215"/>
      <c r="E167" s="215"/>
      <c r="F167" s="215"/>
      <c r="G167" s="215"/>
      <c r="H167" s="215"/>
      <c r="I167" s="292" t="str">
        <f>KARTKI!AI63</f>
        <v>dostateczny</v>
      </c>
      <c r="J167" s="215"/>
      <c r="K167" s="215"/>
      <c r="L167" s="215"/>
      <c r="M167" s="204"/>
      <c r="N167" s="3"/>
      <c r="O167" s="291" t="str">
        <f>KARTKI!$P$12</f>
        <v>Matematyka</v>
      </c>
      <c r="P167" s="215"/>
      <c r="Q167" s="215"/>
      <c r="R167" s="215"/>
      <c r="S167" s="215"/>
      <c r="T167" s="215"/>
      <c r="U167" s="292" t="str">
        <f>KARTKI!AJ63</f>
        <v>dobry</v>
      </c>
      <c r="V167" s="215"/>
      <c r="W167" s="215"/>
      <c r="X167" s="215"/>
      <c r="Y167" s="3"/>
      <c r="Z167" s="3"/>
      <c r="AA167" s="3"/>
      <c r="AB167" s="3"/>
      <c r="AC167" s="3"/>
      <c r="AD167" s="3"/>
      <c r="AE167" s="3"/>
    </row>
    <row r="168" spans="1:31" ht="12.75" customHeight="1" x14ac:dyDescent="0.2">
      <c r="A168" s="3"/>
      <c r="B168" s="3"/>
      <c r="C168" s="291" t="str">
        <f>KARTKI!$Q$12</f>
        <v>Informatyka</v>
      </c>
      <c r="D168" s="215"/>
      <c r="E168" s="215"/>
      <c r="F168" s="215"/>
      <c r="G168" s="215"/>
      <c r="H168" s="215"/>
      <c r="I168" s="292" t="str">
        <f>KARTKI!AI64</f>
        <v>dobry</v>
      </c>
      <c r="J168" s="215"/>
      <c r="K168" s="215"/>
      <c r="L168" s="215"/>
      <c r="M168" s="204"/>
      <c r="N168" s="3"/>
      <c r="O168" s="291" t="str">
        <f>KARTKI!$Q$12</f>
        <v>Informatyka</v>
      </c>
      <c r="P168" s="215"/>
      <c r="Q168" s="215"/>
      <c r="R168" s="215"/>
      <c r="S168" s="215"/>
      <c r="T168" s="215"/>
      <c r="U168" s="292" t="str">
        <f>KARTKI!AJ64</f>
        <v>dobry</v>
      </c>
      <c r="V168" s="215"/>
      <c r="W168" s="215"/>
      <c r="X168" s="215"/>
      <c r="Y168" s="3"/>
      <c r="Z168" s="3"/>
      <c r="AA168" s="3"/>
      <c r="AB168" s="3"/>
      <c r="AC168" s="3"/>
      <c r="AD168" s="3"/>
      <c r="AE168" s="3"/>
    </row>
    <row r="169" spans="1:31" ht="12.75" customHeight="1" x14ac:dyDescent="0.2">
      <c r="A169" s="3"/>
      <c r="B169" s="3"/>
      <c r="C169" s="291" t="str">
        <f>KARTKI!$R$12</f>
        <v>Geografia</v>
      </c>
      <c r="D169" s="215"/>
      <c r="E169" s="215"/>
      <c r="F169" s="215"/>
      <c r="G169" s="215"/>
      <c r="H169" s="215"/>
      <c r="I169" s="292" t="str">
        <f>KARTKI!AI65</f>
        <v>dobry</v>
      </c>
      <c r="J169" s="215"/>
      <c r="K169" s="215"/>
      <c r="L169" s="215"/>
      <c r="M169" s="204"/>
      <c r="N169" s="3"/>
      <c r="O169" s="291" t="str">
        <f>KARTKI!$R$12</f>
        <v>Geografia</v>
      </c>
      <c r="P169" s="215"/>
      <c r="Q169" s="215"/>
      <c r="R169" s="215"/>
      <c r="S169" s="215"/>
      <c r="T169" s="215"/>
      <c r="U169" s="292" t="str">
        <f>KARTKI!AJ65</f>
        <v>celujący</v>
      </c>
      <c r="V169" s="215"/>
      <c r="W169" s="215"/>
      <c r="X169" s="215"/>
      <c r="Y169" s="3"/>
      <c r="Z169" s="3"/>
      <c r="AA169" s="3"/>
      <c r="AB169" s="3"/>
      <c r="AC169" s="3"/>
      <c r="AD169" s="3"/>
      <c r="AE169" s="3"/>
    </row>
    <row r="170" spans="1:31" ht="12.75" customHeight="1" x14ac:dyDescent="0.2">
      <c r="A170" s="3"/>
      <c r="B170" s="3"/>
      <c r="C170" s="291" t="str">
        <f>KARTKI!$S$12</f>
        <v>Edukacja dla bezpiecz.</v>
      </c>
      <c r="D170" s="215"/>
      <c r="E170" s="215"/>
      <c r="F170" s="215"/>
      <c r="G170" s="215"/>
      <c r="H170" s="215"/>
      <c r="I170" s="292" t="str">
        <f>KARTKI!AI66</f>
        <v>bardzo dobry</v>
      </c>
      <c r="J170" s="215"/>
      <c r="K170" s="215"/>
      <c r="L170" s="215"/>
      <c r="M170" s="204"/>
      <c r="N170" s="3"/>
      <c r="O170" s="291" t="str">
        <f>KARTKI!$S$12</f>
        <v>Edukacja dla bezpiecz.</v>
      </c>
      <c r="P170" s="215"/>
      <c r="Q170" s="215"/>
      <c r="R170" s="215"/>
      <c r="S170" s="215"/>
      <c r="T170" s="215"/>
      <c r="U170" s="292" t="str">
        <f>KARTKI!AJ66</f>
        <v>bardzo dobry</v>
      </c>
      <c r="V170" s="215"/>
      <c r="W170" s="215"/>
      <c r="X170" s="215"/>
      <c r="Y170" s="3"/>
      <c r="Z170" s="3"/>
      <c r="AA170" s="3"/>
      <c r="AB170" s="3"/>
      <c r="AC170" s="3"/>
      <c r="AD170" s="3"/>
      <c r="AE170" s="3"/>
    </row>
    <row r="171" spans="1:31" ht="12.75" customHeight="1" x14ac:dyDescent="0.2">
      <c r="A171" s="3"/>
      <c r="B171" s="3"/>
      <c r="C171" s="291" t="str">
        <f>KARTKI!$T$12</f>
        <v>Wiedza o społeczeństwie</v>
      </c>
      <c r="D171" s="215"/>
      <c r="E171" s="215"/>
      <c r="F171" s="215"/>
      <c r="G171" s="215"/>
      <c r="H171" s="215"/>
      <c r="I171" s="292" t="str">
        <f>KARTKI!AI67</f>
        <v>dobry</v>
      </c>
      <c r="J171" s="215"/>
      <c r="K171" s="215"/>
      <c r="L171" s="215"/>
      <c r="M171" s="204"/>
      <c r="N171" s="3"/>
      <c r="O171" s="291" t="str">
        <f>KARTKI!$T$12</f>
        <v>Wiedza o społeczeństwie</v>
      </c>
      <c r="P171" s="215"/>
      <c r="Q171" s="215"/>
      <c r="R171" s="215"/>
      <c r="S171" s="215"/>
      <c r="T171" s="215"/>
      <c r="U171" s="292" t="str">
        <f>KARTKI!AJ67</f>
        <v>bardzo dobry</v>
      </c>
      <c r="V171" s="215"/>
      <c r="W171" s="215"/>
      <c r="X171" s="215"/>
      <c r="Y171" s="3"/>
      <c r="Z171" s="3"/>
      <c r="AA171" s="3"/>
      <c r="AB171" s="3"/>
      <c r="AC171" s="3"/>
      <c r="AD171" s="3"/>
      <c r="AE171" s="3"/>
    </row>
    <row r="172" spans="1:31" ht="12.75" customHeight="1" x14ac:dyDescent="0.2">
      <c r="A172" s="3"/>
      <c r="B172" s="3"/>
      <c r="C172" s="291" t="s">
        <v>52</v>
      </c>
      <c r="D172" s="215"/>
      <c r="E172" s="215"/>
      <c r="F172" s="215"/>
      <c r="G172" s="215"/>
      <c r="H172" s="215"/>
      <c r="I172" s="292" t="s">
        <v>149</v>
      </c>
      <c r="J172" s="215"/>
      <c r="K172" s="215"/>
      <c r="L172" s="215"/>
      <c r="M172" s="204"/>
      <c r="N172" s="3"/>
      <c r="O172" s="291" t="s">
        <v>52</v>
      </c>
      <c r="P172" s="215"/>
      <c r="Q172" s="215"/>
      <c r="R172" s="215"/>
      <c r="S172" s="215"/>
      <c r="T172" s="215"/>
      <c r="U172" s="292" t="s">
        <v>150</v>
      </c>
      <c r="V172" s="215"/>
      <c r="W172" s="215"/>
      <c r="X172" s="215"/>
      <c r="Y172" s="3"/>
      <c r="Z172" s="3"/>
      <c r="AA172" s="3"/>
      <c r="AB172" s="3"/>
      <c r="AC172" s="3"/>
      <c r="AD172" s="3"/>
      <c r="AE172" s="3"/>
    </row>
    <row r="173" spans="1:31" ht="12.75" customHeight="1" x14ac:dyDescent="0.2">
      <c r="A173" s="3"/>
      <c r="B173" s="3"/>
      <c r="C173" s="291" t="s">
        <v>135</v>
      </c>
      <c r="D173" s="215"/>
      <c r="E173" s="215"/>
      <c r="F173" s="215"/>
      <c r="G173" s="215"/>
      <c r="H173" s="215"/>
      <c r="I173" s="292" t="s">
        <v>151</v>
      </c>
      <c r="J173" s="215"/>
      <c r="K173" s="215"/>
      <c r="L173" s="215"/>
      <c r="M173" s="204"/>
      <c r="N173" s="3"/>
      <c r="O173" s="291" t="s">
        <v>135</v>
      </c>
      <c r="P173" s="215"/>
      <c r="Q173" s="215"/>
      <c r="R173" s="215"/>
      <c r="S173" s="215"/>
      <c r="T173" s="215"/>
      <c r="U173" s="292" t="s">
        <v>151</v>
      </c>
      <c r="V173" s="215"/>
      <c r="W173" s="215"/>
      <c r="X173" s="215"/>
      <c r="Y173" s="3"/>
      <c r="Z173" s="3"/>
      <c r="AA173" s="3"/>
      <c r="AB173" s="3"/>
      <c r="AC173" s="3"/>
      <c r="AD173" s="3"/>
      <c r="AE173" s="3"/>
    </row>
    <row r="174" spans="1:31" ht="12.75" customHeight="1" x14ac:dyDescent="0.2">
      <c r="A174" s="3"/>
      <c r="B174" s="3"/>
      <c r="C174" s="291"/>
      <c r="D174" s="215"/>
      <c r="E174" s="215"/>
      <c r="F174" s="215"/>
      <c r="G174" s="215"/>
      <c r="H174" s="215"/>
      <c r="I174" s="292"/>
      <c r="J174" s="215"/>
      <c r="K174" s="215"/>
      <c r="L174" s="215"/>
      <c r="M174" s="204"/>
      <c r="N174" s="3"/>
      <c r="O174" s="291"/>
      <c r="P174" s="215"/>
      <c r="Q174" s="215"/>
      <c r="R174" s="215"/>
      <c r="S174" s="215"/>
      <c r="T174" s="215"/>
      <c r="U174" s="292"/>
      <c r="V174" s="215"/>
      <c r="W174" s="215"/>
      <c r="X174" s="215"/>
      <c r="Y174" s="3"/>
      <c r="Z174" s="3"/>
      <c r="AA174" s="3"/>
      <c r="AB174" s="3"/>
      <c r="AC174" s="3"/>
      <c r="AD174" s="3"/>
      <c r="AE174" s="3"/>
    </row>
    <row r="175" spans="1:31" ht="12.75" customHeight="1" x14ac:dyDescent="0.2">
      <c r="A175" s="3"/>
      <c r="B175" s="3"/>
      <c r="C175" s="291"/>
      <c r="D175" s="215"/>
      <c r="E175" s="215"/>
      <c r="F175" s="215"/>
      <c r="G175" s="215"/>
      <c r="H175" s="215"/>
      <c r="I175" s="292"/>
      <c r="J175" s="215"/>
      <c r="K175" s="215"/>
      <c r="L175" s="215"/>
      <c r="M175" s="204"/>
      <c r="N175" s="3"/>
      <c r="O175" s="291"/>
      <c r="P175" s="215"/>
      <c r="Q175" s="215"/>
      <c r="R175" s="215"/>
      <c r="S175" s="215"/>
      <c r="T175" s="215"/>
      <c r="U175" s="292"/>
      <c r="V175" s="215"/>
      <c r="W175" s="215"/>
      <c r="X175" s="215"/>
      <c r="Y175" s="3"/>
      <c r="Z175" s="3"/>
      <c r="AA175" s="3"/>
      <c r="AB175" s="3"/>
      <c r="AC175" s="3"/>
      <c r="AD175" s="3"/>
      <c r="AE175" s="3"/>
    </row>
    <row r="176" spans="1:31" ht="12.75" customHeight="1" x14ac:dyDescent="0.2">
      <c r="A176" s="3"/>
      <c r="B176" s="3"/>
      <c r="C176" s="207"/>
      <c r="D176" s="207"/>
      <c r="E176" s="207"/>
      <c r="F176" s="207"/>
      <c r="G176" s="293" t="s">
        <v>145</v>
      </c>
      <c r="H176" s="215"/>
      <c r="I176" s="215"/>
      <c r="J176" s="215"/>
      <c r="K176" s="215"/>
      <c r="L176" s="215"/>
      <c r="M176" s="204"/>
      <c r="N176" s="3"/>
      <c r="O176" s="207"/>
      <c r="P176" s="207"/>
      <c r="Q176" s="207"/>
      <c r="R176" s="207"/>
      <c r="S176" s="293" t="s">
        <v>145</v>
      </c>
      <c r="T176" s="215"/>
      <c r="U176" s="215"/>
      <c r="V176" s="215"/>
      <c r="W176" s="215"/>
      <c r="X176" s="215"/>
      <c r="Y176" s="3"/>
      <c r="Z176" s="3"/>
      <c r="AA176" s="3"/>
      <c r="AB176" s="3"/>
      <c r="AC176" s="3"/>
      <c r="AD176" s="3"/>
      <c r="AE176" s="3"/>
    </row>
    <row r="177" spans="1:31" ht="12.75" customHeight="1" x14ac:dyDescent="0.2">
      <c r="A177" s="3"/>
      <c r="B177" s="3"/>
      <c r="C177" s="292" t="str">
        <f>KARTKI!$E$8</f>
        <v>08.06.2020 r.</v>
      </c>
      <c r="D177" s="215"/>
      <c r="E177" s="215"/>
      <c r="F177" s="207"/>
      <c r="G177" s="295" t="str">
        <f>KARTKI!$E$7</f>
        <v>mgr Iwona Bodziony</v>
      </c>
      <c r="H177" s="215"/>
      <c r="I177" s="215"/>
      <c r="J177" s="215"/>
      <c r="K177" s="215"/>
      <c r="L177" s="215"/>
      <c r="M177" s="204"/>
      <c r="N177" s="3"/>
      <c r="O177" s="292" t="str">
        <f>KARTKI!$E$8</f>
        <v>08.06.2020 r.</v>
      </c>
      <c r="P177" s="215"/>
      <c r="Q177" s="215"/>
      <c r="R177" s="207"/>
      <c r="S177" s="295" t="str">
        <f>KARTKI!$E$7</f>
        <v>mgr Iwona Bodziony</v>
      </c>
      <c r="T177" s="215"/>
      <c r="U177" s="215"/>
      <c r="V177" s="215"/>
      <c r="W177" s="215"/>
      <c r="X177" s="215"/>
      <c r="Y177" s="3"/>
      <c r="Z177" s="3"/>
      <c r="AA177" s="3"/>
      <c r="AB177" s="3"/>
      <c r="AC177" s="3"/>
      <c r="AD177" s="3"/>
      <c r="AE177" s="3"/>
    </row>
    <row r="178" spans="1:31" ht="12.75" customHeight="1" x14ac:dyDescent="0.2">
      <c r="A178" s="3"/>
      <c r="B178" s="3"/>
      <c r="C178" s="203"/>
      <c r="D178" s="292"/>
      <c r="E178" s="215"/>
      <c r="F178" s="215"/>
      <c r="G178" s="215"/>
      <c r="H178" s="215"/>
      <c r="I178" s="292"/>
      <c r="J178" s="215"/>
      <c r="K178" s="215"/>
      <c r="L178" s="215"/>
      <c r="M178" s="204"/>
      <c r="N178" s="3"/>
      <c r="O178" s="203"/>
      <c r="P178" s="292"/>
      <c r="Q178" s="215"/>
      <c r="R178" s="215"/>
      <c r="S178" s="215"/>
      <c r="T178" s="215"/>
      <c r="U178" s="292"/>
      <c r="V178" s="215"/>
      <c r="W178" s="215"/>
      <c r="X178" s="215"/>
      <c r="Y178" s="3"/>
      <c r="Z178" s="3"/>
      <c r="AA178" s="3"/>
      <c r="AB178" s="3"/>
      <c r="AC178" s="3"/>
      <c r="AD178" s="3"/>
      <c r="AE178" s="3"/>
    </row>
    <row r="179" spans="1:31" ht="12.75" customHeight="1" x14ac:dyDescent="0.2">
      <c r="A179" s="3"/>
      <c r="B179" s="3"/>
      <c r="C179" s="292"/>
      <c r="D179" s="215"/>
      <c r="E179" s="215"/>
      <c r="F179" s="215"/>
      <c r="G179" s="215"/>
      <c r="H179" s="215"/>
      <c r="I179" s="292"/>
      <c r="J179" s="215"/>
      <c r="K179" s="215"/>
      <c r="L179" s="215"/>
      <c r="M179" s="204"/>
      <c r="N179" s="3"/>
      <c r="O179" s="292"/>
      <c r="P179" s="215"/>
      <c r="Q179" s="215"/>
      <c r="R179" s="215"/>
      <c r="S179" s="215"/>
      <c r="T179" s="215"/>
      <c r="U179" s="292"/>
      <c r="V179" s="215"/>
      <c r="W179" s="215"/>
      <c r="X179" s="215"/>
      <c r="Y179" s="3"/>
      <c r="Z179" s="3"/>
      <c r="AA179" s="3"/>
      <c r="AB179" s="3"/>
      <c r="AC179" s="3"/>
      <c r="AD179" s="3"/>
      <c r="AE179" s="3"/>
    </row>
    <row r="180" spans="1:31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20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customHeight="1" x14ac:dyDescent="0.2">
      <c r="A181" s="3"/>
      <c r="B181" s="3"/>
      <c r="C181" s="207"/>
      <c r="D181" s="207"/>
      <c r="E181" s="207"/>
      <c r="F181" s="207"/>
      <c r="G181" s="293"/>
      <c r="H181" s="215"/>
      <c r="I181" s="215"/>
      <c r="J181" s="215"/>
      <c r="K181" s="215"/>
      <c r="L181" s="215"/>
      <c r="M181" s="204"/>
      <c r="N181" s="3"/>
      <c r="O181" s="207"/>
      <c r="P181" s="207"/>
      <c r="Q181" s="207"/>
      <c r="R181" s="207"/>
      <c r="S181" s="293"/>
      <c r="T181" s="215"/>
      <c r="U181" s="215"/>
      <c r="V181" s="215"/>
      <c r="W181" s="215"/>
      <c r="X181" s="215"/>
      <c r="Y181" s="3"/>
      <c r="Z181" s="3"/>
      <c r="AA181" s="3"/>
      <c r="AB181" s="3"/>
      <c r="AC181" s="3"/>
      <c r="AD181" s="3"/>
      <c r="AE181" s="3"/>
    </row>
    <row r="182" spans="1:31" ht="12.75" customHeight="1" x14ac:dyDescent="0.2">
      <c r="A182" s="3"/>
      <c r="B182" s="3"/>
      <c r="C182" s="292"/>
      <c r="D182" s="215"/>
      <c r="E182" s="215"/>
      <c r="F182" s="207"/>
      <c r="G182" s="295"/>
      <c r="H182" s="215"/>
      <c r="I182" s="215"/>
      <c r="J182" s="215"/>
      <c r="K182" s="215"/>
      <c r="L182" s="215"/>
      <c r="M182" s="204"/>
      <c r="N182" s="3"/>
      <c r="O182" s="292"/>
      <c r="P182" s="215"/>
      <c r="Q182" s="215"/>
      <c r="R182" s="207"/>
      <c r="S182" s="295"/>
      <c r="T182" s="215"/>
      <c r="U182" s="215"/>
      <c r="V182" s="215"/>
      <c r="W182" s="215"/>
      <c r="X182" s="215"/>
      <c r="Y182" s="3"/>
      <c r="Z182" s="3"/>
      <c r="AA182" s="3"/>
      <c r="AB182" s="3"/>
      <c r="AC182" s="3"/>
      <c r="AD182" s="3"/>
      <c r="AE182" s="3"/>
    </row>
    <row r="183" spans="1:31" ht="22.5" customHeight="1" x14ac:dyDescent="0.2">
      <c r="A183" s="3"/>
      <c r="B183" s="3"/>
      <c r="C183" s="207"/>
      <c r="D183" s="207"/>
      <c r="E183" s="207"/>
      <c r="F183" s="207"/>
      <c r="G183" s="208"/>
      <c r="H183" s="3"/>
      <c r="I183" s="3"/>
      <c r="J183" s="3"/>
      <c r="K183" s="3"/>
      <c r="L183" s="3"/>
      <c r="M183" s="204"/>
      <c r="N183" s="3"/>
      <c r="O183" s="207"/>
      <c r="P183" s="207"/>
      <c r="Q183" s="207"/>
      <c r="R183" s="207"/>
      <c r="S183" s="208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204"/>
      <c r="N184" s="21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customHeight="1" x14ac:dyDescent="0.2">
      <c r="A185" s="3"/>
      <c r="B185" s="3"/>
      <c r="C185" s="216"/>
      <c r="D185" s="215"/>
      <c r="E185" s="200"/>
      <c r="F185" s="293"/>
      <c r="G185" s="215"/>
      <c r="H185" s="215"/>
      <c r="I185" s="215"/>
      <c r="J185" s="292"/>
      <c r="K185" s="215"/>
      <c r="L185" s="215"/>
      <c r="M185" s="3"/>
      <c r="N185" s="3"/>
      <c r="O185" s="216"/>
      <c r="P185" s="215"/>
      <c r="Q185" s="200"/>
      <c r="R185" s="293"/>
      <c r="S185" s="215"/>
      <c r="T185" s="215"/>
      <c r="U185" s="215"/>
      <c r="V185" s="292"/>
      <c r="W185" s="215"/>
      <c r="X185" s="215"/>
      <c r="Y185" s="3"/>
      <c r="Z185" s="3"/>
      <c r="AA185" s="3"/>
      <c r="AB185" s="3"/>
      <c r="AC185" s="3"/>
      <c r="AD185" s="3"/>
      <c r="AE185" s="3"/>
    </row>
    <row r="186" spans="1:31" ht="12.75" customHeight="1" x14ac:dyDescent="0.2">
      <c r="A186" s="3"/>
      <c r="B186" s="3"/>
      <c r="C186" s="3"/>
      <c r="D186" s="3"/>
      <c r="E186" s="3"/>
      <c r="F186" s="216"/>
      <c r="G186" s="215"/>
      <c r="H186" s="201"/>
      <c r="I186" s="3"/>
      <c r="J186" s="3"/>
      <c r="K186" s="3"/>
      <c r="L186" s="3"/>
      <c r="M186" s="3"/>
      <c r="N186" s="3"/>
      <c r="O186" s="3"/>
      <c r="P186" s="3"/>
      <c r="Q186" s="3"/>
      <c r="R186" s="216"/>
      <c r="S186" s="215"/>
      <c r="T186" s="201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customHeight="1" x14ac:dyDescent="0.2">
      <c r="A187" s="3"/>
      <c r="B187" s="3"/>
      <c r="C187" s="202"/>
      <c r="D187" s="296" t="str">
        <f>KARTKI!$D$27</f>
        <v>Podgórska Amelia</v>
      </c>
      <c r="E187" s="215"/>
      <c r="F187" s="215"/>
      <c r="G187" s="215"/>
      <c r="H187" s="215"/>
      <c r="I187" s="215"/>
      <c r="J187" s="215"/>
      <c r="K187" s="203" t="s">
        <v>143</v>
      </c>
      <c r="L187" s="200">
        <f>KARTKI!$B$27</f>
        <v>14</v>
      </c>
      <c r="M187" s="204" t="s">
        <v>144</v>
      </c>
      <c r="N187" s="3"/>
      <c r="O187" s="202"/>
      <c r="P187" s="296" t="str">
        <f>KARTKI!$D$28</f>
        <v>Podgórski Filip</v>
      </c>
      <c r="Q187" s="215"/>
      <c r="R187" s="215"/>
      <c r="S187" s="215"/>
      <c r="T187" s="215"/>
      <c r="U187" s="215"/>
      <c r="V187" s="215"/>
      <c r="W187" s="203" t="s">
        <v>143</v>
      </c>
      <c r="X187" s="200">
        <f>KARTKI!$B$28</f>
        <v>15</v>
      </c>
      <c r="Y187" s="201" t="s">
        <v>144</v>
      </c>
      <c r="Z187" s="3"/>
      <c r="AA187" s="3"/>
      <c r="AB187" s="3"/>
      <c r="AC187" s="3"/>
      <c r="AD187" s="3"/>
      <c r="AE187" s="3"/>
    </row>
    <row r="188" spans="1:31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20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customHeight="1" x14ac:dyDescent="0.2">
      <c r="A189" s="3"/>
      <c r="B189" s="3"/>
      <c r="C189" s="292" t="s">
        <v>40</v>
      </c>
      <c r="D189" s="215"/>
      <c r="E189" s="215"/>
      <c r="F189" s="215"/>
      <c r="G189" s="215"/>
      <c r="H189" s="215"/>
      <c r="I189" s="292" t="str">
        <f>KARTKI!AK55</f>
        <v/>
      </c>
      <c r="J189" s="215"/>
      <c r="K189" s="215"/>
      <c r="L189" s="215"/>
      <c r="M189" s="204"/>
      <c r="N189" s="3"/>
      <c r="O189" s="292" t="s">
        <v>40</v>
      </c>
      <c r="P189" s="215"/>
      <c r="Q189" s="215"/>
      <c r="R189" s="215"/>
      <c r="S189" s="215"/>
      <c r="T189" s="215"/>
      <c r="U189" s="292" t="str">
        <f>KARTKI!AL55</f>
        <v/>
      </c>
      <c r="V189" s="215"/>
      <c r="W189" s="215"/>
      <c r="X189" s="215"/>
      <c r="Y189" s="3"/>
      <c r="Z189" s="3"/>
      <c r="AA189" s="3"/>
      <c r="AB189" s="3"/>
      <c r="AC189" s="3"/>
      <c r="AD189" s="3"/>
      <c r="AE189" s="3"/>
    </row>
    <row r="190" spans="1:31" ht="12.75" customHeight="1" x14ac:dyDescent="0.2">
      <c r="A190" s="3"/>
      <c r="B190" s="3"/>
      <c r="C190" s="291" t="str">
        <f>KARTKI!$I$12</f>
        <v>Religia</v>
      </c>
      <c r="D190" s="215"/>
      <c r="E190" s="215"/>
      <c r="F190" s="215"/>
      <c r="G190" s="215"/>
      <c r="H190" s="215"/>
      <c r="I190" s="292" t="str">
        <f>KARTKI!AK56</f>
        <v>celujący</v>
      </c>
      <c r="J190" s="215"/>
      <c r="K190" s="215"/>
      <c r="L190" s="215"/>
      <c r="M190" s="204"/>
      <c r="N190" s="3"/>
      <c r="O190" s="291" t="str">
        <f>KARTKI!$I$12</f>
        <v>Religia</v>
      </c>
      <c r="P190" s="215"/>
      <c r="Q190" s="215"/>
      <c r="R190" s="215"/>
      <c r="S190" s="215"/>
      <c r="T190" s="215"/>
      <c r="U190" s="292" t="str">
        <f>KARTKI!AL56</f>
        <v>celujący</v>
      </c>
      <c r="V190" s="215"/>
      <c r="W190" s="215"/>
      <c r="X190" s="215"/>
      <c r="Y190" s="3"/>
      <c r="Z190" s="3"/>
      <c r="AA190" s="3"/>
      <c r="AB190" s="3"/>
      <c r="AC190" s="3"/>
      <c r="AD190" s="3"/>
      <c r="AE190" s="3"/>
    </row>
    <row r="191" spans="1:31" ht="12.75" customHeight="1" x14ac:dyDescent="0.2">
      <c r="A191" s="3"/>
      <c r="B191" s="3"/>
      <c r="C191" s="291" t="str">
        <f>KARTKI!$J$12</f>
        <v>Język polski</v>
      </c>
      <c r="D191" s="215"/>
      <c r="E191" s="215"/>
      <c r="F191" s="215"/>
      <c r="G191" s="215"/>
      <c r="H191" s="215"/>
      <c r="I191" s="292" t="str">
        <f>KARTKI!AK57</f>
        <v>dostateczny</v>
      </c>
      <c r="J191" s="215"/>
      <c r="K191" s="215"/>
      <c r="L191" s="215"/>
      <c r="M191" s="204"/>
      <c r="N191" s="3"/>
      <c r="O191" s="291" t="str">
        <f>KARTKI!$J$12</f>
        <v>Język polski</v>
      </c>
      <c r="P191" s="215"/>
      <c r="Q191" s="215"/>
      <c r="R191" s="215"/>
      <c r="S191" s="215"/>
      <c r="T191" s="215"/>
      <c r="U191" s="292" t="str">
        <f>KARTKI!AL57</f>
        <v>dobry</v>
      </c>
      <c r="V191" s="215"/>
      <c r="W191" s="215"/>
      <c r="X191" s="215"/>
      <c r="Y191" s="3"/>
      <c r="Z191" s="3"/>
      <c r="AA191" s="3"/>
      <c r="AB191" s="3"/>
      <c r="AC191" s="3"/>
      <c r="AD191" s="3"/>
      <c r="AE191" s="3"/>
    </row>
    <row r="192" spans="1:31" ht="12.75" customHeight="1" x14ac:dyDescent="0.2">
      <c r="A192" s="3"/>
      <c r="B192" s="3"/>
      <c r="C192" s="291" t="str">
        <f>KARTKI!$K$12</f>
        <v>Język angielski</v>
      </c>
      <c r="D192" s="215"/>
      <c r="E192" s="215"/>
      <c r="F192" s="215"/>
      <c r="G192" s="215"/>
      <c r="H192" s="215"/>
      <c r="I192" s="292" t="str">
        <f>KARTKI!AK58</f>
        <v>dobry</v>
      </c>
      <c r="J192" s="215"/>
      <c r="K192" s="215"/>
      <c r="L192" s="215"/>
      <c r="M192" s="204"/>
      <c r="N192" s="3"/>
      <c r="O192" s="291" t="str">
        <f>KARTKI!$K$12</f>
        <v>Język angielski</v>
      </c>
      <c r="P192" s="215"/>
      <c r="Q192" s="215"/>
      <c r="R192" s="215"/>
      <c r="S192" s="215"/>
      <c r="T192" s="215"/>
      <c r="U192" s="292" t="str">
        <f>KARTKI!AL58</f>
        <v>bardzo dobry</v>
      </c>
      <c r="V192" s="215"/>
      <c r="W192" s="215"/>
      <c r="X192" s="215"/>
      <c r="Y192" s="3"/>
      <c r="Z192" s="3"/>
      <c r="AA192" s="3"/>
      <c r="AB192" s="3"/>
      <c r="AC192" s="3"/>
      <c r="AD192" s="3"/>
      <c r="AE192" s="3"/>
    </row>
    <row r="193" spans="1:31" ht="12.75" customHeight="1" x14ac:dyDescent="0.2">
      <c r="A193" s="3"/>
      <c r="B193" s="3"/>
      <c r="C193" s="291" t="str">
        <f>KARTKI!$L$12</f>
        <v>Język niemiecki</v>
      </c>
      <c r="D193" s="215"/>
      <c r="E193" s="215"/>
      <c r="F193" s="215"/>
      <c r="G193" s="215"/>
      <c r="H193" s="215"/>
      <c r="I193" s="292" t="str">
        <f>KARTKI!AK59</f>
        <v>dostateczny</v>
      </c>
      <c r="J193" s="215"/>
      <c r="K193" s="215"/>
      <c r="L193" s="215"/>
      <c r="M193" s="204"/>
      <c r="N193" s="3"/>
      <c r="O193" s="291" t="str">
        <f>KARTKI!$L$12</f>
        <v>Język niemiecki</v>
      </c>
      <c r="P193" s="215"/>
      <c r="Q193" s="215"/>
      <c r="R193" s="215"/>
      <c r="S193" s="215"/>
      <c r="T193" s="215"/>
      <c r="U193" s="292" t="str">
        <f>KARTKI!AL59</f>
        <v>bardzo dobry</v>
      </c>
      <c r="V193" s="215"/>
      <c r="W193" s="215"/>
      <c r="X193" s="215"/>
      <c r="Y193" s="3"/>
      <c r="Z193" s="3"/>
      <c r="AA193" s="3"/>
      <c r="AB193" s="3"/>
      <c r="AC193" s="3"/>
      <c r="AD193" s="3"/>
      <c r="AE193" s="3"/>
    </row>
    <row r="194" spans="1:31" ht="12.75" customHeight="1" x14ac:dyDescent="0.2">
      <c r="A194" s="3"/>
      <c r="B194" s="3"/>
      <c r="C194" s="291" t="str">
        <f>KARTKI!$M$12</f>
        <v>Biologia</v>
      </c>
      <c r="D194" s="215"/>
      <c r="E194" s="215"/>
      <c r="F194" s="215"/>
      <c r="G194" s="215"/>
      <c r="H194" s="215"/>
      <c r="I194" s="292" t="str">
        <f>KARTKI!AK60</f>
        <v>dobry</v>
      </c>
      <c r="J194" s="215"/>
      <c r="K194" s="215"/>
      <c r="L194" s="215"/>
      <c r="M194" s="204"/>
      <c r="N194" s="3"/>
      <c r="O194" s="291" t="str">
        <f>KARTKI!$M$12</f>
        <v>Biologia</v>
      </c>
      <c r="P194" s="215"/>
      <c r="Q194" s="215"/>
      <c r="R194" s="215"/>
      <c r="S194" s="215"/>
      <c r="T194" s="215"/>
      <c r="U194" s="292" t="str">
        <f>KARTKI!AL60</f>
        <v>dobry</v>
      </c>
      <c r="V194" s="215"/>
      <c r="W194" s="215"/>
      <c r="X194" s="215"/>
      <c r="Y194" s="3"/>
      <c r="Z194" s="3"/>
      <c r="AA194" s="3"/>
      <c r="AB194" s="3"/>
      <c r="AC194" s="3"/>
      <c r="AD194" s="3"/>
      <c r="AE194" s="3"/>
    </row>
    <row r="195" spans="1:31" ht="12.75" customHeight="1" x14ac:dyDescent="0.2">
      <c r="A195" s="3"/>
      <c r="B195" s="3"/>
      <c r="C195" s="291" t="str">
        <f>KARTKI!$N$12</f>
        <v>Chemia</v>
      </c>
      <c r="D195" s="215"/>
      <c r="E195" s="215"/>
      <c r="F195" s="215"/>
      <c r="G195" s="215"/>
      <c r="H195" s="215"/>
      <c r="I195" s="292" t="str">
        <f>KARTKI!AK61</f>
        <v>dobry</v>
      </c>
      <c r="J195" s="215"/>
      <c r="K195" s="215"/>
      <c r="L195" s="215"/>
      <c r="M195" s="204"/>
      <c r="N195" s="3"/>
      <c r="O195" s="291" t="str">
        <f>KARTKI!$N$12</f>
        <v>Chemia</v>
      </c>
      <c r="P195" s="215"/>
      <c r="Q195" s="215"/>
      <c r="R195" s="215"/>
      <c r="S195" s="215"/>
      <c r="T195" s="215"/>
      <c r="U195" s="292" t="str">
        <f>KARTKI!AL61</f>
        <v>dobry</v>
      </c>
      <c r="V195" s="215"/>
      <c r="W195" s="215"/>
      <c r="X195" s="215"/>
      <c r="Y195" s="3"/>
      <c r="Z195" s="3"/>
      <c r="AA195" s="3"/>
      <c r="AB195" s="3"/>
      <c r="AC195" s="3"/>
      <c r="AD195" s="3"/>
      <c r="AE195" s="3"/>
    </row>
    <row r="196" spans="1:31" ht="12.75" customHeight="1" x14ac:dyDescent="0.2">
      <c r="A196" s="3"/>
      <c r="B196" s="3"/>
      <c r="C196" s="291" t="str">
        <f>KARTKI!$O$12</f>
        <v>Fizyka</v>
      </c>
      <c r="D196" s="215"/>
      <c r="E196" s="215"/>
      <c r="F196" s="215"/>
      <c r="G196" s="215"/>
      <c r="H196" s="215"/>
      <c r="I196" s="292" t="str">
        <f>KARTKI!AK62</f>
        <v>dobry</v>
      </c>
      <c r="J196" s="215"/>
      <c r="K196" s="215"/>
      <c r="L196" s="215"/>
      <c r="M196" s="204"/>
      <c r="N196" s="3"/>
      <c r="O196" s="291" t="str">
        <f>KARTKI!$O$12</f>
        <v>Fizyka</v>
      </c>
      <c r="P196" s="215"/>
      <c r="Q196" s="215"/>
      <c r="R196" s="215"/>
      <c r="S196" s="215"/>
      <c r="T196" s="215"/>
      <c r="U196" s="292" t="str">
        <f>KARTKI!AL62</f>
        <v>bardzo dobry</v>
      </c>
      <c r="V196" s="215"/>
      <c r="W196" s="215"/>
      <c r="X196" s="215"/>
      <c r="Y196" s="3"/>
      <c r="Z196" s="3"/>
      <c r="AA196" s="3"/>
      <c r="AB196" s="3"/>
      <c r="AC196" s="3"/>
      <c r="AD196" s="3"/>
      <c r="AE196" s="3"/>
    </row>
    <row r="197" spans="1:31" ht="12.75" customHeight="1" x14ac:dyDescent="0.2">
      <c r="A197" s="3"/>
      <c r="B197" s="3"/>
      <c r="C197" s="291" t="str">
        <f>KARTKI!$P$12</f>
        <v>Matematyka</v>
      </c>
      <c r="D197" s="215"/>
      <c r="E197" s="215"/>
      <c r="F197" s="215"/>
      <c r="G197" s="215"/>
      <c r="H197" s="215"/>
      <c r="I197" s="292" t="str">
        <f>KARTKI!AK63</f>
        <v>dostateczny</v>
      </c>
      <c r="J197" s="215"/>
      <c r="K197" s="215"/>
      <c r="L197" s="215"/>
      <c r="M197" s="204"/>
      <c r="N197" s="3"/>
      <c r="O197" s="291" t="str">
        <f>KARTKI!$P$12</f>
        <v>Matematyka</v>
      </c>
      <c r="P197" s="215"/>
      <c r="Q197" s="215"/>
      <c r="R197" s="215"/>
      <c r="S197" s="215"/>
      <c r="T197" s="215"/>
      <c r="U197" s="292" t="str">
        <f>KARTKI!AL63</f>
        <v>dostateczny</v>
      </c>
      <c r="V197" s="215"/>
      <c r="W197" s="215"/>
      <c r="X197" s="215"/>
      <c r="Y197" s="3"/>
      <c r="Z197" s="3"/>
      <c r="AA197" s="3"/>
      <c r="AB197" s="3"/>
      <c r="AC197" s="3"/>
      <c r="AD197" s="3"/>
      <c r="AE197" s="3"/>
    </row>
    <row r="198" spans="1:31" ht="12.75" customHeight="1" x14ac:dyDescent="0.2">
      <c r="A198" s="3"/>
      <c r="B198" s="3"/>
      <c r="C198" s="291" t="str">
        <f>KARTKI!$Q$12</f>
        <v>Informatyka</v>
      </c>
      <c r="D198" s="215"/>
      <c r="E198" s="215"/>
      <c r="F198" s="215"/>
      <c r="G198" s="215"/>
      <c r="H198" s="215"/>
      <c r="I198" s="292" t="str">
        <f>KARTKI!AK64</f>
        <v>bardzo dobry</v>
      </c>
      <c r="J198" s="215"/>
      <c r="K198" s="215"/>
      <c r="L198" s="215"/>
      <c r="M198" s="204"/>
      <c r="N198" s="3"/>
      <c r="O198" s="291" t="str">
        <f>KARTKI!$Q$12</f>
        <v>Informatyka</v>
      </c>
      <c r="P198" s="215"/>
      <c r="Q198" s="215"/>
      <c r="R198" s="215"/>
      <c r="S198" s="215"/>
      <c r="T198" s="215"/>
      <c r="U198" s="292" t="str">
        <f>KARTKI!AL64</f>
        <v>bardzo dobry</v>
      </c>
      <c r="V198" s="215"/>
      <c r="W198" s="215"/>
      <c r="X198" s="215"/>
      <c r="Y198" s="3"/>
      <c r="Z198" s="3"/>
      <c r="AA198" s="3"/>
      <c r="AB198" s="3"/>
      <c r="AC198" s="3"/>
      <c r="AD198" s="3"/>
      <c r="AE198" s="3"/>
    </row>
    <row r="199" spans="1:31" ht="12.75" customHeight="1" x14ac:dyDescent="0.2">
      <c r="A199" s="3"/>
      <c r="B199" s="3"/>
      <c r="C199" s="291" t="str">
        <f>KARTKI!$R$12</f>
        <v>Geografia</v>
      </c>
      <c r="D199" s="215"/>
      <c r="E199" s="215"/>
      <c r="F199" s="215"/>
      <c r="G199" s="215"/>
      <c r="H199" s="215"/>
      <c r="I199" s="292" t="str">
        <f>KARTKI!AK65</f>
        <v>bardzo dobry</v>
      </c>
      <c r="J199" s="215"/>
      <c r="K199" s="215"/>
      <c r="L199" s="215"/>
      <c r="M199" s="204"/>
      <c r="N199" s="3"/>
      <c r="O199" s="291" t="str">
        <f>KARTKI!$R$12</f>
        <v>Geografia</v>
      </c>
      <c r="P199" s="215"/>
      <c r="Q199" s="215"/>
      <c r="R199" s="215"/>
      <c r="S199" s="215"/>
      <c r="T199" s="215"/>
      <c r="U199" s="292" t="str">
        <f>KARTKI!AL65</f>
        <v>bardzo dobry</v>
      </c>
      <c r="V199" s="215"/>
      <c r="W199" s="215"/>
      <c r="X199" s="215"/>
      <c r="Y199" s="3"/>
      <c r="Z199" s="3"/>
      <c r="AA199" s="3"/>
      <c r="AB199" s="3"/>
      <c r="AC199" s="3"/>
      <c r="AD199" s="3"/>
      <c r="AE199" s="3"/>
    </row>
    <row r="200" spans="1:31" ht="12.75" customHeight="1" x14ac:dyDescent="0.2">
      <c r="A200" s="3"/>
      <c r="B200" s="3"/>
      <c r="C200" s="291" t="str">
        <f>KARTKI!$S$12</f>
        <v>Edukacja dla bezpiecz.</v>
      </c>
      <c r="D200" s="215"/>
      <c r="E200" s="215"/>
      <c r="F200" s="215"/>
      <c r="G200" s="215"/>
      <c r="H200" s="215"/>
      <c r="I200" s="292" t="str">
        <f>KARTKI!AK66</f>
        <v>bardzo dobry</v>
      </c>
      <c r="J200" s="215"/>
      <c r="K200" s="215"/>
      <c r="L200" s="215"/>
      <c r="M200" s="204"/>
      <c r="N200" s="3"/>
      <c r="O200" s="291" t="str">
        <f>KARTKI!$S$12</f>
        <v>Edukacja dla bezpiecz.</v>
      </c>
      <c r="P200" s="215"/>
      <c r="Q200" s="215"/>
      <c r="R200" s="215"/>
      <c r="S200" s="215"/>
      <c r="T200" s="215"/>
      <c r="U200" s="292" t="str">
        <f>KARTKI!AL66</f>
        <v>celujący</v>
      </c>
      <c r="V200" s="215"/>
      <c r="W200" s="215"/>
      <c r="X200" s="215"/>
      <c r="Y200" s="3"/>
      <c r="Z200" s="3"/>
      <c r="AA200" s="3"/>
      <c r="AB200" s="3"/>
      <c r="AC200" s="3"/>
      <c r="AD200" s="3"/>
      <c r="AE200" s="3"/>
    </row>
    <row r="201" spans="1:31" ht="12.75" customHeight="1" x14ac:dyDescent="0.2">
      <c r="A201" s="3"/>
      <c r="B201" s="3"/>
      <c r="C201" s="291" t="str">
        <f>KARTKI!$T$12</f>
        <v>Wiedza o społeczeństwie</v>
      </c>
      <c r="D201" s="215"/>
      <c r="E201" s="215"/>
      <c r="F201" s="215"/>
      <c r="G201" s="215"/>
      <c r="H201" s="215"/>
      <c r="I201" s="292" t="str">
        <f>KARTKI!AK67</f>
        <v>dobry</v>
      </c>
      <c r="J201" s="215"/>
      <c r="K201" s="215"/>
      <c r="L201" s="215"/>
      <c r="M201" s="204"/>
      <c r="N201" s="3"/>
      <c r="O201" s="291" t="str">
        <f>KARTKI!$T$12</f>
        <v>Wiedza o społeczeństwie</v>
      </c>
      <c r="P201" s="215"/>
      <c r="Q201" s="215"/>
      <c r="R201" s="215"/>
      <c r="S201" s="215"/>
      <c r="T201" s="215"/>
      <c r="U201" s="292" t="str">
        <f>KARTKI!AL67</f>
        <v>bardzo dobry</v>
      </c>
      <c r="V201" s="215"/>
      <c r="W201" s="215"/>
      <c r="X201" s="215"/>
      <c r="Y201" s="3"/>
      <c r="Z201" s="3"/>
      <c r="AA201" s="3"/>
      <c r="AB201" s="3"/>
      <c r="AC201" s="3"/>
      <c r="AD201" s="3"/>
      <c r="AE201" s="3"/>
    </row>
    <row r="202" spans="1:31" ht="12.75" customHeight="1" x14ac:dyDescent="0.2">
      <c r="A202" s="3"/>
      <c r="B202" s="3"/>
      <c r="C202" s="291" t="s">
        <v>52</v>
      </c>
      <c r="D202" s="215"/>
      <c r="E202" s="215"/>
      <c r="F202" s="215"/>
      <c r="G202" s="215"/>
      <c r="H202" s="215"/>
      <c r="I202" s="292" t="s">
        <v>149</v>
      </c>
      <c r="J202" s="215"/>
      <c r="K202" s="215"/>
      <c r="L202" s="215"/>
      <c r="M202" s="204"/>
      <c r="N202" s="3"/>
      <c r="O202" s="291" t="s">
        <v>52</v>
      </c>
      <c r="P202" s="215"/>
      <c r="Q202" s="215"/>
      <c r="R202" s="215"/>
      <c r="S202" s="215"/>
      <c r="T202" s="215"/>
      <c r="U202" s="292" t="s">
        <v>149</v>
      </c>
      <c r="V202" s="215"/>
      <c r="W202" s="215"/>
      <c r="X202" s="215"/>
      <c r="Y202" s="3"/>
      <c r="Z202" s="3"/>
      <c r="AA202" s="3"/>
      <c r="AB202" s="3"/>
      <c r="AC202" s="3"/>
      <c r="AD202" s="3"/>
      <c r="AE202" s="3"/>
    </row>
    <row r="203" spans="1:31" ht="12.75" customHeight="1" x14ac:dyDescent="0.2">
      <c r="A203" s="3"/>
      <c r="B203" s="3"/>
      <c r="C203" s="291" t="s">
        <v>135</v>
      </c>
      <c r="D203" s="215"/>
      <c r="E203" s="215"/>
      <c r="F203" s="215"/>
      <c r="G203" s="215"/>
      <c r="H203" s="215"/>
      <c r="I203" s="292" t="s">
        <v>150</v>
      </c>
      <c r="J203" s="215"/>
      <c r="K203" s="215"/>
      <c r="L203" s="215"/>
      <c r="M203" s="204"/>
      <c r="N203" s="3"/>
      <c r="O203" s="291" t="s">
        <v>135</v>
      </c>
      <c r="P203" s="215"/>
      <c r="Q203" s="215"/>
      <c r="R203" s="215"/>
      <c r="S203" s="215"/>
      <c r="T203" s="215"/>
      <c r="U203" s="292" t="s">
        <v>150</v>
      </c>
      <c r="V203" s="215"/>
      <c r="W203" s="215"/>
      <c r="X203" s="215"/>
      <c r="Y203" s="3"/>
      <c r="Z203" s="3"/>
      <c r="AA203" s="3"/>
      <c r="AB203" s="3"/>
      <c r="AC203" s="3"/>
      <c r="AD203" s="3"/>
      <c r="AE203" s="3"/>
    </row>
    <row r="204" spans="1:31" ht="12.75" customHeight="1" x14ac:dyDescent="0.2">
      <c r="A204" s="3"/>
      <c r="B204" s="3"/>
      <c r="C204" s="291"/>
      <c r="D204" s="215"/>
      <c r="E204" s="215"/>
      <c r="F204" s="215"/>
      <c r="G204" s="215"/>
      <c r="H204" s="215"/>
      <c r="I204" s="292"/>
      <c r="J204" s="215"/>
      <c r="K204" s="215"/>
      <c r="L204" s="215"/>
      <c r="M204" s="204"/>
      <c r="N204" s="3"/>
      <c r="O204" s="291"/>
      <c r="P204" s="215"/>
      <c r="Q204" s="215"/>
      <c r="R204" s="215"/>
      <c r="S204" s="215"/>
      <c r="T204" s="215"/>
      <c r="U204" s="292"/>
      <c r="V204" s="215"/>
      <c r="W204" s="215"/>
      <c r="X204" s="215"/>
      <c r="Y204" s="3"/>
      <c r="Z204" s="3"/>
      <c r="AA204" s="3"/>
      <c r="AB204" s="3"/>
      <c r="AC204" s="3"/>
      <c r="AD204" s="3"/>
      <c r="AE204" s="3"/>
    </row>
    <row r="205" spans="1:31" ht="12.75" customHeight="1" x14ac:dyDescent="0.2">
      <c r="A205" s="3"/>
      <c r="B205" s="3"/>
      <c r="C205" s="291"/>
      <c r="D205" s="215"/>
      <c r="E205" s="215"/>
      <c r="F205" s="215"/>
      <c r="G205" s="215"/>
      <c r="H205" s="215"/>
      <c r="I205" s="292"/>
      <c r="J205" s="215"/>
      <c r="K205" s="215"/>
      <c r="L205" s="215"/>
      <c r="M205" s="204"/>
      <c r="N205" s="3"/>
      <c r="O205" s="291"/>
      <c r="P205" s="215"/>
      <c r="Q205" s="215"/>
      <c r="R205" s="215"/>
      <c r="S205" s="215"/>
      <c r="T205" s="215"/>
      <c r="U205" s="292"/>
      <c r="V205" s="215"/>
      <c r="W205" s="215"/>
      <c r="X205" s="215"/>
      <c r="Y205" s="3"/>
      <c r="Z205" s="3"/>
      <c r="AA205" s="3"/>
      <c r="AB205" s="3"/>
      <c r="AC205" s="3"/>
      <c r="AD205" s="3"/>
      <c r="AE205" s="3"/>
    </row>
    <row r="206" spans="1:31" ht="12.75" customHeight="1" x14ac:dyDescent="0.2">
      <c r="A206" s="3"/>
      <c r="B206" s="3"/>
      <c r="C206" s="292"/>
      <c r="D206" s="215"/>
      <c r="E206" s="215"/>
      <c r="F206" s="215"/>
      <c r="G206" s="215"/>
      <c r="H206" s="215"/>
      <c r="I206" s="3"/>
      <c r="J206" s="3"/>
      <c r="K206" s="3"/>
      <c r="L206" s="3"/>
      <c r="M206" s="204"/>
      <c r="N206" s="3"/>
      <c r="O206" s="292"/>
      <c r="P206" s="215"/>
      <c r="Q206" s="215"/>
      <c r="R206" s="215"/>
      <c r="S206" s="215"/>
      <c r="T206" s="215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customHeight="1" x14ac:dyDescent="0.2">
      <c r="A207" s="3"/>
      <c r="B207" s="3"/>
      <c r="C207" s="203"/>
      <c r="D207" s="292"/>
      <c r="E207" s="215"/>
      <c r="F207" s="215"/>
      <c r="G207" s="215"/>
      <c r="H207" s="215"/>
      <c r="I207" s="292"/>
      <c r="J207" s="215"/>
      <c r="K207" s="215"/>
      <c r="L207" s="215"/>
      <c r="M207" s="205"/>
      <c r="N207" s="3"/>
      <c r="O207" s="203"/>
      <c r="P207" s="292"/>
      <c r="Q207" s="215"/>
      <c r="R207" s="215"/>
      <c r="S207" s="215"/>
      <c r="T207" s="215"/>
      <c r="U207" s="292"/>
      <c r="V207" s="215"/>
      <c r="W207" s="215"/>
      <c r="X207" s="215"/>
      <c r="Y207" s="3"/>
      <c r="Z207" s="3"/>
      <c r="AA207" s="3"/>
      <c r="AB207" s="3"/>
      <c r="AC207" s="3"/>
      <c r="AD207" s="3"/>
      <c r="AE207" s="3"/>
    </row>
    <row r="208" spans="1:31" ht="12.75" customHeight="1" x14ac:dyDescent="0.2">
      <c r="A208" s="3"/>
      <c r="B208" s="3"/>
      <c r="C208" s="203"/>
      <c r="D208" s="292"/>
      <c r="E208" s="215"/>
      <c r="F208" s="215"/>
      <c r="G208" s="215"/>
      <c r="H208" s="215"/>
      <c r="I208" s="292"/>
      <c r="J208" s="215"/>
      <c r="K208" s="215"/>
      <c r="L208" s="215"/>
      <c r="M208" s="204"/>
      <c r="N208" s="3"/>
      <c r="O208" s="203"/>
      <c r="P208" s="292"/>
      <c r="Q208" s="215"/>
      <c r="R208" s="215"/>
      <c r="S208" s="215"/>
      <c r="T208" s="215"/>
      <c r="U208" s="292"/>
      <c r="V208" s="215"/>
      <c r="W208" s="215"/>
      <c r="X208" s="215"/>
      <c r="Y208" s="3"/>
      <c r="Z208" s="3"/>
      <c r="AA208" s="3"/>
      <c r="AB208" s="3"/>
      <c r="AC208" s="3"/>
      <c r="AD208" s="3"/>
      <c r="AE208" s="3"/>
    </row>
    <row r="209" spans="1:31" ht="12.75" customHeight="1" x14ac:dyDescent="0.2">
      <c r="A209" s="3"/>
      <c r="B209" s="3"/>
      <c r="C209" s="292"/>
      <c r="D209" s="215"/>
      <c r="E209" s="215"/>
      <c r="F209" s="215"/>
      <c r="G209" s="215"/>
      <c r="H209" s="215"/>
      <c r="I209" s="292"/>
      <c r="J209" s="215"/>
      <c r="K209" s="215"/>
      <c r="L209" s="215"/>
      <c r="M209" s="204"/>
      <c r="N209" s="3"/>
      <c r="O209" s="292"/>
      <c r="P209" s="215"/>
      <c r="Q209" s="215"/>
      <c r="R209" s="215"/>
      <c r="S209" s="215"/>
      <c r="T209" s="215"/>
      <c r="U209" s="292"/>
      <c r="V209" s="215"/>
      <c r="W209" s="215"/>
      <c r="X209" s="215"/>
      <c r="Y209" s="3"/>
      <c r="Z209" s="3"/>
      <c r="AA209" s="3"/>
      <c r="AB209" s="3"/>
      <c r="AC209" s="3"/>
      <c r="AD209" s="3"/>
      <c r="AE209" s="3"/>
    </row>
    <row r="210" spans="1:31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204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customHeight="1" x14ac:dyDescent="0.2">
      <c r="A211" s="3"/>
      <c r="B211" s="3"/>
      <c r="C211" s="207"/>
      <c r="D211" s="207"/>
      <c r="E211" s="207"/>
      <c r="F211" s="207"/>
      <c r="G211" s="293" t="s">
        <v>145</v>
      </c>
      <c r="H211" s="215"/>
      <c r="I211" s="215"/>
      <c r="J211" s="215"/>
      <c r="K211" s="215"/>
      <c r="L211" s="215"/>
      <c r="M211" s="204"/>
      <c r="N211" s="3"/>
      <c r="O211" s="207"/>
      <c r="P211" s="207"/>
      <c r="Q211" s="207"/>
      <c r="R211" s="207"/>
      <c r="S211" s="293" t="s">
        <v>145</v>
      </c>
      <c r="T211" s="215"/>
      <c r="U211" s="215"/>
      <c r="V211" s="215"/>
      <c r="W211" s="215"/>
      <c r="X211" s="215"/>
      <c r="Y211" s="3"/>
      <c r="Z211" s="3"/>
      <c r="AA211" s="3"/>
      <c r="AB211" s="3"/>
      <c r="AC211" s="3"/>
      <c r="AD211" s="3"/>
      <c r="AE211" s="3"/>
    </row>
    <row r="212" spans="1:31" ht="12.75" customHeight="1" x14ac:dyDescent="0.2">
      <c r="A212" s="3"/>
      <c r="B212" s="3"/>
      <c r="C212" s="292" t="str">
        <f>KARTKI!$E$8</f>
        <v>08.06.2020 r.</v>
      </c>
      <c r="D212" s="215"/>
      <c r="E212" s="215"/>
      <c r="F212" s="207"/>
      <c r="G212" s="295" t="str">
        <f>KARTKI!$E$7</f>
        <v>mgr Iwona Bodziony</v>
      </c>
      <c r="H212" s="215"/>
      <c r="I212" s="215"/>
      <c r="J212" s="215"/>
      <c r="K212" s="215"/>
      <c r="L212" s="215"/>
      <c r="M212" s="204"/>
      <c r="N212" s="3"/>
      <c r="O212" s="292" t="str">
        <f>KARTKI!$E$8</f>
        <v>08.06.2020 r.</v>
      </c>
      <c r="P212" s="215"/>
      <c r="Q212" s="215"/>
      <c r="R212" s="207"/>
      <c r="S212" s="295" t="str">
        <f>KARTKI!$E$7</f>
        <v>mgr Iwona Bodziony</v>
      </c>
      <c r="T212" s="215"/>
      <c r="U212" s="215"/>
      <c r="V212" s="215"/>
      <c r="W212" s="215"/>
      <c r="X212" s="215"/>
      <c r="Y212" s="3"/>
      <c r="Z212" s="3"/>
      <c r="AA212" s="3"/>
      <c r="AB212" s="3"/>
      <c r="AC212" s="3"/>
      <c r="AD212" s="3"/>
      <c r="AE212" s="3"/>
    </row>
    <row r="213" spans="1:31" ht="12.75" customHeight="1" x14ac:dyDescent="0.2">
      <c r="A213" s="3"/>
      <c r="B213" s="3"/>
      <c r="C213" s="207"/>
      <c r="D213" s="207"/>
      <c r="E213" s="207"/>
      <c r="F213" s="207"/>
      <c r="G213" s="208"/>
      <c r="H213" s="3"/>
      <c r="I213" s="3"/>
      <c r="J213" s="3"/>
      <c r="K213" s="3"/>
      <c r="L213" s="3"/>
      <c r="M213" s="204"/>
      <c r="N213" s="3"/>
      <c r="O213" s="207"/>
      <c r="P213" s="207"/>
      <c r="Q213" s="207"/>
      <c r="R213" s="207"/>
      <c r="S213" s="208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39" customHeight="1" x14ac:dyDescent="0.2">
      <c r="A214" s="3"/>
      <c r="B214" s="209"/>
      <c r="C214" s="209"/>
      <c r="D214" s="209"/>
      <c r="E214" s="209"/>
      <c r="F214" s="209"/>
      <c r="G214" s="209"/>
      <c r="H214" s="209"/>
      <c r="I214" s="209"/>
      <c r="J214" s="209"/>
      <c r="K214" s="209"/>
      <c r="L214" s="209"/>
      <c r="M214" s="210"/>
      <c r="N214" s="209"/>
      <c r="O214" s="209"/>
      <c r="P214" s="209"/>
      <c r="Q214" s="209"/>
      <c r="R214" s="209"/>
      <c r="S214" s="209"/>
      <c r="T214" s="209"/>
      <c r="U214" s="209"/>
      <c r="V214" s="209"/>
      <c r="W214" s="209"/>
      <c r="X214" s="209"/>
      <c r="Y214" s="209"/>
      <c r="Z214" s="3"/>
      <c r="AA214" s="3"/>
      <c r="AB214" s="3"/>
      <c r="AC214" s="3"/>
      <c r="AD214" s="3"/>
      <c r="AE214" s="3"/>
    </row>
    <row r="215" spans="1:31" ht="19.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0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customHeight="1" x14ac:dyDescent="0.2">
      <c r="A216" s="3"/>
      <c r="B216" s="3"/>
      <c r="C216" s="216"/>
      <c r="D216" s="215"/>
      <c r="E216" s="200"/>
      <c r="F216" s="293"/>
      <c r="G216" s="215"/>
      <c r="H216" s="215"/>
      <c r="I216" s="215"/>
      <c r="J216" s="292"/>
      <c r="K216" s="215"/>
      <c r="L216" s="215"/>
      <c r="M216" s="3"/>
      <c r="N216" s="3"/>
      <c r="O216" s="216"/>
      <c r="P216" s="215"/>
      <c r="Q216" s="200"/>
      <c r="R216" s="293"/>
      <c r="S216" s="215"/>
      <c r="T216" s="215"/>
      <c r="U216" s="215"/>
      <c r="V216" s="292"/>
      <c r="W216" s="215"/>
      <c r="X216" s="215"/>
      <c r="Y216" s="3"/>
      <c r="Z216" s="3"/>
      <c r="AA216" s="3"/>
      <c r="AB216" s="3"/>
      <c r="AC216" s="3"/>
      <c r="AD216" s="3"/>
      <c r="AE216" s="3"/>
    </row>
    <row r="217" spans="1:31" ht="12.75" customHeight="1" x14ac:dyDescent="0.2">
      <c r="A217" s="3"/>
      <c r="B217" s="3"/>
      <c r="C217" s="3"/>
      <c r="D217" s="3"/>
      <c r="E217" s="3"/>
      <c r="F217" s="216"/>
      <c r="G217" s="215"/>
      <c r="H217" s="201"/>
      <c r="I217" s="3"/>
      <c r="J217" s="3"/>
      <c r="K217" s="3"/>
      <c r="L217" s="3"/>
      <c r="M217" s="3"/>
      <c r="N217" s="3"/>
      <c r="O217" s="3"/>
      <c r="P217" s="3"/>
      <c r="Q217" s="3"/>
      <c r="R217" s="216"/>
      <c r="S217" s="215"/>
      <c r="T217" s="201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customHeight="1" x14ac:dyDescent="0.2">
      <c r="A218" s="3"/>
      <c r="B218" s="3"/>
      <c r="C218" s="202"/>
      <c r="D218" s="296" t="str">
        <f>KARTKI!$D$29</f>
        <v>Pruchnik Aleksandra</v>
      </c>
      <c r="E218" s="215"/>
      <c r="F218" s="215"/>
      <c r="G218" s="215"/>
      <c r="H218" s="215"/>
      <c r="I218" s="215"/>
      <c r="J218" s="215"/>
      <c r="K218" s="203" t="s">
        <v>143</v>
      </c>
      <c r="L218" s="200">
        <f>KARTKI!$B$29</f>
        <v>16</v>
      </c>
      <c r="M218" s="211" t="s">
        <v>144</v>
      </c>
      <c r="N218" s="3"/>
      <c r="O218" s="202"/>
      <c r="P218" s="296" t="str">
        <f>KARTKI!$D$30</f>
        <v>Radziejewski Jakub</v>
      </c>
      <c r="Q218" s="215"/>
      <c r="R218" s="215"/>
      <c r="S218" s="215"/>
      <c r="T218" s="215"/>
      <c r="U218" s="215"/>
      <c r="V218" s="215"/>
      <c r="W218" s="203" t="s">
        <v>143</v>
      </c>
      <c r="X218" s="200">
        <f>KARTKI!$B$30</f>
        <v>17</v>
      </c>
      <c r="Y218" s="201" t="s">
        <v>144</v>
      </c>
      <c r="Z218" s="3"/>
      <c r="AA218" s="3"/>
      <c r="AB218" s="3"/>
      <c r="AC218" s="3"/>
      <c r="AD218" s="3"/>
      <c r="AE218" s="3"/>
    </row>
    <row r="219" spans="1:31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20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customHeight="1" x14ac:dyDescent="0.2">
      <c r="A220" s="3"/>
      <c r="B220" s="3"/>
      <c r="C220" s="292" t="s">
        <v>40</v>
      </c>
      <c r="D220" s="215"/>
      <c r="E220" s="215"/>
      <c r="F220" s="215"/>
      <c r="G220" s="215"/>
      <c r="H220" s="215"/>
      <c r="I220" s="292" t="str">
        <f>KARTKI!AM55</f>
        <v/>
      </c>
      <c r="J220" s="215"/>
      <c r="K220" s="215"/>
      <c r="L220" s="215"/>
      <c r="M220" s="204"/>
      <c r="N220" s="3"/>
      <c r="O220" s="292" t="s">
        <v>40</v>
      </c>
      <c r="P220" s="215"/>
      <c r="Q220" s="215"/>
      <c r="R220" s="215"/>
      <c r="S220" s="215"/>
      <c r="T220" s="215"/>
      <c r="U220" s="292" t="str">
        <f>KARTKI!AN55</f>
        <v/>
      </c>
      <c r="V220" s="215"/>
      <c r="W220" s="215"/>
      <c r="X220" s="215"/>
      <c r="Y220" s="3"/>
      <c r="Z220" s="3"/>
      <c r="AA220" s="3"/>
      <c r="AB220" s="3"/>
      <c r="AC220" s="3"/>
      <c r="AD220" s="3"/>
      <c r="AE220" s="3"/>
    </row>
    <row r="221" spans="1:31" ht="12.75" customHeight="1" x14ac:dyDescent="0.2">
      <c r="A221" s="3"/>
      <c r="B221" s="3"/>
      <c r="C221" s="291" t="str">
        <f>KARTKI!$I$12</f>
        <v>Religia</v>
      </c>
      <c r="D221" s="215"/>
      <c r="E221" s="215"/>
      <c r="F221" s="215"/>
      <c r="G221" s="215"/>
      <c r="H221" s="215"/>
      <c r="I221" s="292" t="str">
        <f>KARTKI!AM56</f>
        <v>celujący</v>
      </c>
      <c r="J221" s="215"/>
      <c r="K221" s="215"/>
      <c r="L221" s="215"/>
      <c r="M221" s="204"/>
      <c r="N221" s="3"/>
      <c r="O221" s="291" t="str">
        <f>KARTKI!$I$12</f>
        <v>Religia</v>
      </c>
      <c r="P221" s="215"/>
      <c r="Q221" s="215"/>
      <c r="R221" s="215"/>
      <c r="S221" s="215"/>
      <c r="T221" s="215"/>
      <c r="U221" s="292" t="str">
        <f>KARTKI!AN56</f>
        <v>celujący</v>
      </c>
      <c r="V221" s="215"/>
      <c r="W221" s="215"/>
      <c r="X221" s="215"/>
      <c r="Y221" s="3"/>
      <c r="Z221" s="3"/>
      <c r="AA221" s="3"/>
      <c r="AB221" s="3"/>
      <c r="AC221" s="3"/>
      <c r="AD221" s="3"/>
      <c r="AE221" s="3"/>
    </row>
    <row r="222" spans="1:31" ht="12.75" customHeight="1" x14ac:dyDescent="0.2">
      <c r="A222" s="3"/>
      <c r="B222" s="3"/>
      <c r="C222" s="291" t="str">
        <f>KARTKI!$J$12</f>
        <v>Język polski</v>
      </c>
      <c r="D222" s="215"/>
      <c r="E222" s="215"/>
      <c r="F222" s="215"/>
      <c r="G222" s="215"/>
      <c r="H222" s="215"/>
      <c r="I222" s="292" t="str">
        <f>KARTKI!AM57</f>
        <v>bardzo dobry</v>
      </c>
      <c r="J222" s="215"/>
      <c r="K222" s="215"/>
      <c r="L222" s="215"/>
      <c r="M222" s="204"/>
      <c r="N222" s="3"/>
      <c r="O222" s="291" t="str">
        <f>KARTKI!$J$12</f>
        <v>Język polski</v>
      </c>
      <c r="P222" s="215"/>
      <c r="Q222" s="215"/>
      <c r="R222" s="215"/>
      <c r="S222" s="215"/>
      <c r="T222" s="215"/>
      <c r="U222" s="292" t="str">
        <f>KARTKI!AN57</f>
        <v>dostateczny</v>
      </c>
      <c r="V222" s="215"/>
      <c r="W222" s="215"/>
      <c r="X222" s="215"/>
      <c r="Y222" s="3"/>
      <c r="Z222" s="3"/>
      <c r="AA222" s="3"/>
      <c r="AB222" s="3"/>
      <c r="AC222" s="3"/>
      <c r="AD222" s="3"/>
      <c r="AE222" s="3"/>
    </row>
    <row r="223" spans="1:31" ht="12.75" customHeight="1" x14ac:dyDescent="0.2">
      <c r="A223" s="3"/>
      <c r="B223" s="3"/>
      <c r="C223" s="291" t="str">
        <f>KARTKI!$K$12</f>
        <v>Język angielski</v>
      </c>
      <c r="D223" s="215"/>
      <c r="E223" s="215"/>
      <c r="F223" s="215"/>
      <c r="G223" s="215"/>
      <c r="H223" s="215"/>
      <c r="I223" s="292" t="str">
        <f>KARTKI!AM58</f>
        <v>bardzo dobry</v>
      </c>
      <c r="J223" s="215"/>
      <c r="K223" s="215"/>
      <c r="L223" s="215"/>
      <c r="M223" s="204"/>
      <c r="N223" s="3"/>
      <c r="O223" s="291" t="str">
        <f>KARTKI!$K$12</f>
        <v>Język angielski</v>
      </c>
      <c r="P223" s="215"/>
      <c r="Q223" s="215"/>
      <c r="R223" s="215"/>
      <c r="S223" s="215"/>
      <c r="T223" s="215"/>
      <c r="U223" s="292" t="str">
        <f>KARTKI!AN58</f>
        <v>bardzo dobry</v>
      </c>
      <c r="V223" s="215"/>
      <c r="W223" s="215"/>
      <c r="X223" s="215"/>
      <c r="Y223" s="3"/>
      <c r="Z223" s="3"/>
      <c r="AA223" s="3"/>
      <c r="AB223" s="3"/>
      <c r="AC223" s="3"/>
      <c r="AD223" s="3"/>
      <c r="AE223" s="3"/>
    </row>
    <row r="224" spans="1:31" ht="12.75" customHeight="1" x14ac:dyDescent="0.2">
      <c r="A224" s="3"/>
      <c r="B224" s="3"/>
      <c r="C224" s="291" t="str">
        <f>KARTKI!$L$12</f>
        <v>Język niemiecki</v>
      </c>
      <c r="D224" s="215"/>
      <c r="E224" s="215"/>
      <c r="F224" s="215"/>
      <c r="G224" s="215"/>
      <c r="H224" s="215"/>
      <c r="I224" s="292" t="str">
        <f>KARTKI!AM59</f>
        <v>bardzo dobry</v>
      </c>
      <c r="J224" s="215"/>
      <c r="K224" s="215"/>
      <c r="L224" s="215"/>
      <c r="M224" s="204"/>
      <c r="N224" s="3"/>
      <c r="O224" s="291" t="str">
        <f>KARTKI!$L$12</f>
        <v>Język niemiecki</v>
      </c>
      <c r="P224" s="215"/>
      <c r="Q224" s="215"/>
      <c r="R224" s="215"/>
      <c r="S224" s="215"/>
      <c r="T224" s="215"/>
      <c r="U224" s="292" t="str">
        <f>KARTKI!AN59</f>
        <v>bardzo dobry</v>
      </c>
      <c r="V224" s="215"/>
      <c r="W224" s="215"/>
      <c r="X224" s="215"/>
      <c r="Y224" s="3"/>
      <c r="Z224" s="3"/>
      <c r="AA224" s="3"/>
      <c r="AB224" s="3"/>
      <c r="AC224" s="3"/>
      <c r="AD224" s="3"/>
      <c r="AE224" s="3"/>
    </row>
    <row r="225" spans="1:31" ht="12.75" customHeight="1" x14ac:dyDescent="0.2">
      <c r="A225" s="3"/>
      <c r="B225" s="3"/>
      <c r="C225" s="291" t="str">
        <f>KARTKI!$M$12</f>
        <v>Biologia</v>
      </c>
      <c r="D225" s="215"/>
      <c r="E225" s="215"/>
      <c r="F225" s="215"/>
      <c r="G225" s="215"/>
      <c r="H225" s="215"/>
      <c r="I225" s="292" t="str">
        <f>KARTKI!AM60</f>
        <v>bardzo dobry</v>
      </c>
      <c r="J225" s="215"/>
      <c r="K225" s="215"/>
      <c r="L225" s="215"/>
      <c r="M225" s="204"/>
      <c r="N225" s="3"/>
      <c r="O225" s="291" t="str">
        <f>KARTKI!$M$12</f>
        <v>Biologia</v>
      </c>
      <c r="P225" s="215"/>
      <c r="Q225" s="215"/>
      <c r="R225" s="215"/>
      <c r="S225" s="215"/>
      <c r="T225" s="215"/>
      <c r="U225" s="292" t="str">
        <f>KARTKI!AN60</f>
        <v>bardzo dobry</v>
      </c>
      <c r="V225" s="215"/>
      <c r="W225" s="215"/>
      <c r="X225" s="215"/>
      <c r="Y225" s="3"/>
      <c r="Z225" s="3"/>
      <c r="AA225" s="3"/>
      <c r="AB225" s="3"/>
      <c r="AC225" s="3"/>
      <c r="AD225" s="3"/>
      <c r="AE225" s="3"/>
    </row>
    <row r="226" spans="1:31" ht="12.75" customHeight="1" x14ac:dyDescent="0.2">
      <c r="A226" s="3"/>
      <c r="B226" s="3"/>
      <c r="C226" s="291" t="str">
        <f>KARTKI!$N$12</f>
        <v>Chemia</v>
      </c>
      <c r="D226" s="215"/>
      <c r="E226" s="215"/>
      <c r="F226" s="215"/>
      <c r="G226" s="215"/>
      <c r="H226" s="215"/>
      <c r="I226" s="292" t="str">
        <f>KARTKI!AM61</f>
        <v>bardzo dobry</v>
      </c>
      <c r="J226" s="215"/>
      <c r="K226" s="215"/>
      <c r="L226" s="215"/>
      <c r="M226" s="204"/>
      <c r="N226" s="3"/>
      <c r="O226" s="291" t="str">
        <f>KARTKI!$N$12</f>
        <v>Chemia</v>
      </c>
      <c r="P226" s="215"/>
      <c r="Q226" s="215"/>
      <c r="R226" s="215"/>
      <c r="S226" s="215"/>
      <c r="T226" s="215"/>
      <c r="U226" s="292" t="str">
        <f>KARTKI!AN61</f>
        <v>bardzo dobry</v>
      </c>
      <c r="V226" s="215"/>
      <c r="W226" s="215"/>
      <c r="X226" s="215"/>
      <c r="Y226" s="3"/>
      <c r="Z226" s="3"/>
      <c r="AA226" s="3"/>
      <c r="AB226" s="3"/>
      <c r="AC226" s="3"/>
      <c r="AD226" s="3"/>
      <c r="AE226" s="3"/>
    </row>
    <row r="227" spans="1:31" ht="12.75" customHeight="1" x14ac:dyDescent="0.2">
      <c r="A227" s="3"/>
      <c r="B227" s="3"/>
      <c r="C227" s="291" t="str">
        <f>KARTKI!$O$12</f>
        <v>Fizyka</v>
      </c>
      <c r="D227" s="215"/>
      <c r="E227" s="215"/>
      <c r="F227" s="215"/>
      <c r="G227" s="215"/>
      <c r="H227" s="215"/>
      <c r="I227" s="292" t="str">
        <f>KARTKI!AM62</f>
        <v>bardzo dobry</v>
      </c>
      <c r="J227" s="215"/>
      <c r="K227" s="215"/>
      <c r="L227" s="215"/>
      <c r="M227" s="204"/>
      <c r="N227" s="3"/>
      <c r="O227" s="291" t="str">
        <f>KARTKI!$O$12</f>
        <v>Fizyka</v>
      </c>
      <c r="P227" s="215"/>
      <c r="Q227" s="215"/>
      <c r="R227" s="215"/>
      <c r="S227" s="215"/>
      <c r="T227" s="215"/>
      <c r="U227" s="292" t="str">
        <f>KARTKI!AN62</f>
        <v>bardzo dobry</v>
      </c>
      <c r="V227" s="215"/>
      <c r="W227" s="215"/>
      <c r="X227" s="215"/>
      <c r="Y227" s="3"/>
      <c r="Z227" s="3"/>
      <c r="AA227" s="3"/>
      <c r="AB227" s="3"/>
      <c r="AC227" s="3"/>
      <c r="AD227" s="3"/>
      <c r="AE227" s="3"/>
    </row>
    <row r="228" spans="1:31" ht="12.75" customHeight="1" x14ac:dyDescent="0.2">
      <c r="A228" s="3"/>
      <c r="B228" s="3"/>
      <c r="C228" s="291" t="str">
        <f>KARTKI!$P$12</f>
        <v>Matematyka</v>
      </c>
      <c r="D228" s="215"/>
      <c r="E228" s="215"/>
      <c r="F228" s="215"/>
      <c r="G228" s="215"/>
      <c r="H228" s="215"/>
      <c r="I228" s="292" t="str">
        <f>KARTKI!AM63</f>
        <v>bardzo dobry</v>
      </c>
      <c r="J228" s="215"/>
      <c r="K228" s="215"/>
      <c r="L228" s="215"/>
      <c r="M228" s="204"/>
      <c r="N228" s="3"/>
      <c r="O228" s="291" t="str">
        <f>KARTKI!$P$12</f>
        <v>Matematyka</v>
      </c>
      <c r="P228" s="215"/>
      <c r="Q228" s="215"/>
      <c r="R228" s="215"/>
      <c r="S228" s="215"/>
      <c r="T228" s="215"/>
      <c r="U228" s="292" t="str">
        <f>KARTKI!AN63</f>
        <v>bardzo dobry</v>
      </c>
      <c r="V228" s="215"/>
      <c r="W228" s="215"/>
      <c r="X228" s="215"/>
      <c r="Y228" s="3"/>
      <c r="Z228" s="3"/>
      <c r="AA228" s="3"/>
      <c r="AB228" s="3"/>
      <c r="AC228" s="3"/>
      <c r="AD228" s="3"/>
      <c r="AE228" s="3"/>
    </row>
    <row r="229" spans="1:31" ht="12.75" customHeight="1" x14ac:dyDescent="0.2">
      <c r="A229" s="3"/>
      <c r="B229" s="3"/>
      <c r="C229" s="291" t="str">
        <f>KARTKI!$Q$12</f>
        <v>Informatyka</v>
      </c>
      <c r="D229" s="215"/>
      <c r="E229" s="215"/>
      <c r="F229" s="215"/>
      <c r="G229" s="215"/>
      <c r="H229" s="215"/>
      <c r="I229" s="292" t="str">
        <f>KARTKI!AM64</f>
        <v>bardzo dobry</v>
      </c>
      <c r="J229" s="215"/>
      <c r="K229" s="215"/>
      <c r="L229" s="215"/>
      <c r="M229" s="204"/>
      <c r="N229" s="3"/>
      <c r="O229" s="291" t="str">
        <f>KARTKI!$Q$12</f>
        <v>Informatyka</v>
      </c>
      <c r="P229" s="215"/>
      <c r="Q229" s="215"/>
      <c r="R229" s="215"/>
      <c r="S229" s="215"/>
      <c r="T229" s="215"/>
      <c r="U229" s="292" t="str">
        <f>KARTKI!AN64</f>
        <v>bardzo dobry</v>
      </c>
      <c r="V229" s="215"/>
      <c r="W229" s="215"/>
      <c r="X229" s="215"/>
      <c r="Y229" s="3"/>
      <c r="Z229" s="3"/>
      <c r="AA229" s="3"/>
      <c r="AB229" s="3"/>
      <c r="AC229" s="3"/>
      <c r="AD229" s="3"/>
      <c r="AE229" s="3"/>
    </row>
    <row r="230" spans="1:31" ht="12.75" customHeight="1" x14ac:dyDescent="0.2">
      <c r="A230" s="3"/>
      <c r="B230" s="3"/>
      <c r="C230" s="291" t="str">
        <f>KARTKI!$R$12</f>
        <v>Geografia</v>
      </c>
      <c r="D230" s="215"/>
      <c r="E230" s="215"/>
      <c r="F230" s="215"/>
      <c r="G230" s="215"/>
      <c r="H230" s="215"/>
      <c r="I230" s="292" t="str">
        <f>KARTKI!AM65</f>
        <v>celujący</v>
      </c>
      <c r="J230" s="215"/>
      <c r="K230" s="215"/>
      <c r="L230" s="215"/>
      <c r="M230" s="204"/>
      <c r="N230" s="3"/>
      <c r="O230" s="291" t="str">
        <f>KARTKI!$R$12</f>
        <v>Geografia</v>
      </c>
      <c r="P230" s="215"/>
      <c r="Q230" s="215"/>
      <c r="R230" s="215"/>
      <c r="S230" s="215"/>
      <c r="T230" s="215"/>
      <c r="U230" s="292" t="str">
        <f>KARTKI!AN65</f>
        <v>bardzo dobry</v>
      </c>
      <c r="V230" s="215"/>
      <c r="W230" s="215"/>
      <c r="X230" s="215"/>
      <c r="Y230" s="3"/>
      <c r="Z230" s="3"/>
      <c r="AA230" s="3"/>
      <c r="AB230" s="3"/>
      <c r="AC230" s="3"/>
      <c r="AD230" s="3"/>
      <c r="AE230" s="3"/>
    </row>
    <row r="231" spans="1:31" ht="12.75" customHeight="1" x14ac:dyDescent="0.2">
      <c r="A231" s="3"/>
      <c r="B231" s="3"/>
      <c r="C231" s="291" t="str">
        <f>KARTKI!$S$12</f>
        <v>Edukacja dla bezpiecz.</v>
      </c>
      <c r="D231" s="215"/>
      <c r="E231" s="215"/>
      <c r="F231" s="215"/>
      <c r="G231" s="215"/>
      <c r="H231" s="215"/>
      <c r="I231" s="292" t="str">
        <f>KARTKI!AM66</f>
        <v>bardzo dobry</v>
      </c>
      <c r="J231" s="215"/>
      <c r="K231" s="215"/>
      <c r="L231" s="215"/>
      <c r="M231" s="204"/>
      <c r="N231" s="3"/>
      <c r="O231" s="291" t="str">
        <f>KARTKI!$S$12</f>
        <v>Edukacja dla bezpiecz.</v>
      </c>
      <c r="P231" s="215"/>
      <c r="Q231" s="215"/>
      <c r="R231" s="215"/>
      <c r="S231" s="215"/>
      <c r="T231" s="215"/>
      <c r="U231" s="292" t="str">
        <f>KARTKI!AN66</f>
        <v>bardzo dobry</v>
      </c>
      <c r="V231" s="215"/>
      <c r="W231" s="215"/>
      <c r="X231" s="215"/>
      <c r="Y231" s="3"/>
      <c r="Z231" s="3"/>
      <c r="AA231" s="3"/>
      <c r="AB231" s="3"/>
      <c r="AC231" s="3"/>
      <c r="AD231" s="3"/>
      <c r="AE231" s="3"/>
    </row>
    <row r="232" spans="1:31" ht="12.75" customHeight="1" x14ac:dyDescent="0.2">
      <c r="A232" s="3"/>
      <c r="B232" s="3"/>
      <c r="C232" s="291" t="str">
        <f>KARTKI!$T$12</f>
        <v>Wiedza o społeczeństwie</v>
      </c>
      <c r="D232" s="215"/>
      <c r="E232" s="215"/>
      <c r="F232" s="215"/>
      <c r="G232" s="215"/>
      <c r="H232" s="215"/>
      <c r="I232" s="292" t="str">
        <f>KARTKI!AM67</f>
        <v>bardzo dobry</v>
      </c>
      <c r="J232" s="215"/>
      <c r="K232" s="215"/>
      <c r="L232" s="215"/>
      <c r="M232" s="204"/>
      <c r="N232" s="3"/>
      <c r="O232" s="291" t="str">
        <f>KARTKI!$T$12</f>
        <v>Wiedza o społeczeństwie</v>
      </c>
      <c r="P232" s="215"/>
      <c r="Q232" s="215"/>
      <c r="R232" s="215"/>
      <c r="S232" s="215"/>
      <c r="T232" s="215"/>
      <c r="U232" s="292" t="str">
        <f>KARTKI!AN67</f>
        <v>dobry</v>
      </c>
      <c r="V232" s="215"/>
      <c r="W232" s="215"/>
      <c r="X232" s="215"/>
      <c r="Y232" s="3"/>
      <c r="Z232" s="3"/>
      <c r="AA232" s="3"/>
      <c r="AB232" s="3"/>
      <c r="AC232" s="3"/>
      <c r="AD232" s="3"/>
      <c r="AE232" s="3"/>
    </row>
    <row r="233" spans="1:31" ht="12.75" customHeight="1" x14ac:dyDescent="0.2">
      <c r="A233" s="3"/>
      <c r="B233" s="3"/>
      <c r="C233" s="291" t="s">
        <v>52</v>
      </c>
      <c r="D233" s="215"/>
      <c r="E233" s="215"/>
      <c r="F233" s="215"/>
      <c r="G233" s="215"/>
      <c r="H233" s="215"/>
      <c r="I233" s="292" t="s">
        <v>149</v>
      </c>
      <c r="J233" s="215"/>
      <c r="K233" s="215"/>
      <c r="L233" s="215"/>
      <c r="M233" s="204"/>
      <c r="N233" s="3"/>
      <c r="O233" s="291" t="s">
        <v>52</v>
      </c>
      <c r="P233" s="215"/>
      <c r="Q233" s="215"/>
      <c r="R233" s="215"/>
      <c r="S233" s="215"/>
      <c r="T233" s="215"/>
      <c r="U233" s="292" t="s">
        <v>149</v>
      </c>
      <c r="V233" s="215"/>
      <c r="W233" s="215"/>
      <c r="X233" s="215"/>
      <c r="Y233" s="3"/>
      <c r="Z233" s="3"/>
      <c r="AA233" s="3"/>
      <c r="AB233" s="3"/>
      <c r="AC233" s="3"/>
      <c r="AD233" s="3"/>
      <c r="AE233" s="3"/>
    </row>
    <row r="234" spans="1:31" ht="12.75" customHeight="1" x14ac:dyDescent="0.2">
      <c r="A234" s="3"/>
      <c r="B234" s="3"/>
      <c r="C234" s="291" t="s">
        <v>135</v>
      </c>
      <c r="D234" s="215"/>
      <c r="E234" s="215"/>
      <c r="F234" s="215"/>
      <c r="G234" s="215"/>
      <c r="H234" s="215"/>
      <c r="I234" s="292" t="s">
        <v>151</v>
      </c>
      <c r="J234" s="215"/>
      <c r="K234" s="215"/>
      <c r="L234" s="215"/>
      <c r="M234" s="204"/>
      <c r="N234" s="3"/>
      <c r="O234" s="291" t="s">
        <v>135</v>
      </c>
      <c r="P234" s="215"/>
      <c r="Q234" s="215"/>
      <c r="R234" s="215"/>
      <c r="S234" s="215"/>
      <c r="T234" s="215"/>
      <c r="U234" s="292" t="s">
        <v>150</v>
      </c>
      <c r="V234" s="215"/>
      <c r="W234" s="215"/>
      <c r="X234" s="215"/>
      <c r="Y234" s="3"/>
      <c r="Z234" s="3"/>
      <c r="AA234" s="3"/>
      <c r="AB234" s="3"/>
      <c r="AC234" s="3"/>
      <c r="AD234" s="3"/>
      <c r="AE234" s="3"/>
    </row>
    <row r="235" spans="1:31" ht="12.75" customHeight="1" x14ac:dyDescent="0.2">
      <c r="A235" s="3"/>
      <c r="B235" s="3"/>
      <c r="C235" s="291"/>
      <c r="D235" s="215"/>
      <c r="E235" s="215"/>
      <c r="F235" s="215"/>
      <c r="G235" s="215"/>
      <c r="H235" s="215"/>
      <c r="I235" s="292"/>
      <c r="J235" s="215"/>
      <c r="K235" s="215"/>
      <c r="L235" s="215"/>
      <c r="M235" s="204"/>
      <c r="N235" s="3"/>
      <c r="O235" s="291"/>
      <c r="P235" s="215"/>
      <c r="Q235" s="215"/>
      <c r="R235" s="215"/>
      <c r="S235" s="215"/>
      <c r="T235" s="215"/>
      <c r="U235" s="292"/>
      <c r="V235" s="215"/>
      <c r="W235" s="215"/>
      <c r="X235" s="215"/>
      <c r="Y235" s="3"/>
      <c r="Z235" s="3"/>
      <c r="AA235" s="3"/>
      <c r="AB235" s="3"/>
      <c r="AC235" s="3"/>
      <c r="AD235" s="3"/>
      <c r="AE235" s="3"/>
    </row>
    <row r="236" spans="1:31" ht="12.75" customHeight="1" x14ac:dyDescent="0.2">
      <c r="A236" s="3"/>
      <c r="B236" s="3"/>
      <c r="C236" s="291"/>
      <c r="D236" s="215"/>
      <c r="E236" s="215"/>
      <c r="F236" s="215"/>
      <c r="G236" s="215"/>
      <c r="H236" s="215"/>
      <c r="I236" s="292"/>
      <c r="J236" s="215"/>
      <c r="K236" s="215"/>
      <c r="L236" s="215"/>
      <c r="M236" s="204"/>
      <c r="N236" s="3"/>
      <c r="O236" s="291"/>
      <c r="P236" s="215"/>
      <c r="Q236" s="215"/>
      <c r="R236" s="215"/>
      <c r="S236" s="215"/>
      <c r="T236" s="215"/>
      <c r="U236" s="292"/>
      <c r="V236" s="215"/>
      <c r="W236" s="215"/>
      <c r="X236" s="215"/>
      <c r="Y236" s="3"/>
      <c r="Z236" s="3"/>
      <c r="AA236" s="3"/>
      <c r="AB236" s="3"/>
      <c r="AC236" s="3"/>
      <c r="AD236" s="3"/>
      <c r="AE236" s="3"/>
    </row>
    <row r="237" spans="1:31" ht="12.75" customHeight="1" x14ac:dyDescent="0.2">
      <c r="A237" s="3"/>
      <c r="B237" s="3"/>
      <c r="C237" s="207"/>
      <c r="D237" s="207"/>
      <c r="E237" s="207"/>
      <c r="F237" s="207"/>
      <c r="G237" s="293" t="s">
        <v>145</v>
      </c>
      <c r="H237" s="215"/>
      <c r="I237" s="215"/>
      <c r="J237" s="215"/>
      <c r="K237" s="215"/>
      <c r="L237" s="215"/>
      <c r="M237" s="204"/>
      <c r="N237" s="3"/>
      <c r="O237" s="207"/>
      <c r="P237" s="207"/>
      <c r="Q237" s="207"/>
      <c r="R237" s="207"/>
      <c r="S237" s="293" t="s">
        <v>145</v>
      </c>
      <c r="T237" s="215"/>
      <c r="U237" s="215"/>
      <c r="V237" s="215"/>
      <c r="W237" s="215"/>
      <c r="X237" s="215"/>
      <c r="Y237" s="3"/>
      <c r="Z237" s="3"/>
      <c r="AA237" s="3"/>
      <c r="AB237" s="3"/>
      <c r="AC237" s="3"/>
      <c r="AD237" s="3"/>
      <c r="AE237" s="3"/>
    </row>
    <row r="238" spans="1:31" ht="12.75" customHeight="1" x14ac:dyDescent="0.2">
      <c r="A238" s="3"/>
      <c r="B238" s="3"/>
      <c r="C238" s="292" t="str">
        <f>KARTKI!$E$8</f>
        <v>08.06.2020 r.</v>
      </c>
      <c r="D238" s="215"/>
      <c r="E238" s="215"/>
      <c r="F238" s="207"/>
      <c r="G238" s="295" t="str">
        <f>KARTKI!$E$7</f>
        <v>mgr Iwona Bodziony</v>
      </c>
      <c r="H238" s="215"/>
      <c r="I238" s="215"/>
      <c r="J238" s="215"/>
      <c r="K238" s="215"/>
      <c r="L238" s="215"/>
      <c r="M238" s="204"/>
      <c r="N238" s="3"/>
      <c r="O238" s="292" t="str">
        <f>KARTKI!$E$8</f>
        <v>08.06.2020 r.</v>
      </c>
      <c r="P238" s="215"/>
      <c r="Q238" s="215"/>
      <c r="R238" s="207"/>
      <c r="S238" s="295" t="str">
        <f>KARTKI!$E$7</f>
        <v>mgr Iwona Bodziony</v>
      </c>
      <c r="T238" s="215"/>
      <c r="U238" s="215"/>
      <c r="V238" s="215"/>
      <c r="W238" s="215"/>
      <c r="X238" s="215"/>
      <c r="Y238" s="3"/>
      <c r="Z238" s="3"/>
      <c r="AA238" s="3"/>
      <c r="AB238" s="3"/>
      <c r="AC238" s="3"/>
      <c r="AD238" s="3"/>
      <c r="AE238" s="3"/>
    </row>
    <row r="239" spans="1:31" ht="12.75" customHeight="1" x14ac:dyDescent="0.2">
      <c r="A239" s="3"/>
      <c r="B239" s="3"/>
      <c r="C239" s="203"/>
      <c r="D239" s="292"/>
      <c r="E239" s="215"/>
      <c r="F239" s="215"/>
      <c r="G239" s="215"/>
      <c r="H239" s="215"/>
      <c r="I239" s="292"/>
      <c r="J239" s="215"/>
      <c r="K239" s="215"/>
      <c r="L239" s="215"/>
      <c r="M239" s="204"/>
      <c r="N239" s="3"/>
      <c r="O239" s="203"/>
      <c r="P239" s="292"/>
      <c r="Q239" s="215"/>
      <c r="R239" s="215"/>
      <c r="S239" s="215"/>
      <c r="T239" s="215"/>
      <c r="U239" s="292"/>
      <c r="V239" s="215"/>
      <c r="W239" s="215"/>
      <c r="X239" s="215"/>
      <c r="Y239" s="3"/>
      <c r="Z239" s="3"/>
      <c r="AA239" s="3"/>
      <c r="AB239" s="3"/>
      <c r="AC239" s="3"/>
      <c r="AD239" s="3"/>
      <c r="AE239" s="3"/>
    </row>
    <row r="240" spans="1:31" ht="12.75" customHeight="1" x14ac:dyDescent="0.2">
      <c r="A240" s="3"/>
      <c r="B240" s="3"/>
      <c r="C240" s="292"/>
      <c r="D240" s="215"/>
      <c r="E240" s="215"/>
      <c r="F240" s="215"/>
      <c r="G240" s="215"/>
      <c r="H240" s="215"/>
      <c r="I240" s="292"/>
      <c r="J240" s="215"/>
      <c r="K240" s="215"/>
      <c r="L240" s="215"/>
      <c r="M240" s="204"/>
      <c r="N240" s="3"/>
      <c r="O240" s="292"/>
      <c r="P240" s="215"/>
      <c r="Q240" s="215"/>
      <c r="R240" s="215"/>
      <c r="S240" s="215"/>
      <c r="T240" s="215"/>
      <c r="U240" s="292"/>
      <c r="V240" s="215"/>
      <c r="W240" s="215"/>
      <c r="X240" s="215"/>
      <c r="Y240" s="3"/>
      <c r="Z240" s="3"/>
      <c r="AA240" s="3"/>
      <c r="AB240" s="3"/>
      <c r="AC240" s="3"/>
      <c r="AD240" s="3"/>
      <c r="AE240" s="3"/>
    </row>
    <row r="241" spans="1:31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204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customHeight="1" x14ac:dyDescent="0.2">
      <c r="A242" s="3"/>
      <c r="B242" s="3"/>
      <c r="C242" s="207"/>
      <c r="D242" s="207"/>
      <c r="E242" s="207"/>
      <c r="F242" s="207"/>
      <c r="G242" s="293"/>
      <c r="H242" s="215"/>
      <c r="I242" s="215"/>
      <c r="J242" s="215"/>
      <c r="K242" s="215"/>
      <c r="L242" s="215"/>
      <c r="M242" s="204"/>
      <c r="N242" s="3"/>
      <c r="O242" s="207"/>
      <c r="P242" s="207"/>
      <c r="Q242" s="207"/>
      <c r="R242" s="207"/>
      <c r="S242" s="293"/>
      <c r="T242" s="215"/>
      <c r="U242" s="215"/>
      <c r="V242" s="215"/>
      <c r="W242" s="215"/>
      <c r="X242" s="215"/>
      <c r="Y242" s="3"/>
      <c r="Z242" s="3"/>
      <c r="AA242" s="3"/>
      <c r="AB242" s="3"/>
      <c r="AC242" s="3"/>
      <c r="AD242" s="3"/>
      <c r="AE242" s="3"/>
    </row>
    <row r="243" spans="1:31" ht="12.75" customHeight="1" x14ac:dyDescent="0.2">
      <c r="A243" s="3"/>
      <c r="B243" s="3"/>
      <c r="C243" s="292"/>
      <c r="D243" s="215"/>
      <c r="E243" s="215"/>
      <c r="F243" s="207"/>
      <c r="G243" s="295"/>
      <c r="H243" s="215"/>
      <c r="I243" s="215"/>
      <c r="J243" s="215"/>
      <c r="K243" s="215"/>
      <c r="L243" s="215"/>
      <c r="M243" s="204"/>
      <c r="N243" s="3"/>
      <c r="O243" s="292"/>
      <c r="P243" s="215"/>
      <c r="Q243" s="215"/>
      <c r="R243" s="207"/>
      <c r="S243" s="295"/>
      <c r="T243" s="215"/>
      <c r="U243" s="215"/>
      <c r="V243" s="215"/>
      <c r="W243" s="215"/>
      <c r="X243" s="215"/>
      <c r="Y243" s="3"/>
      <c r="Z243" s="3"/>
      <c r="AA243" s="3"/>
      <c r="AB243" s="3"/>
      <c r="AC243" s="3"/>
      <c r="AD243" s="3"/>
      <c r="AE243" s="3"/>
    </row>
    <row r="244" spans="1:31" ht="22.5" customHeight="1" x14ac:dyDescent="0.2">
      <c r="A244" s="3"/>
      <c r="B244" s="3"/>
      <c r="C244" s="207"/>
      <c r="D244" s="207"/>
      <c r="E244" s="207"/>
      <c r="F244" s="207"/>
      <c r="G244" s="208"/>
      <c r="H244" s="3"/>
      <c r="I244" s="3"/>
      <c r="J244" s="3"/>
      <c r="K244" s="3"/>
      <c r="L244" s="3"/>
      <c r="M244" s="204"/>
      <c r="N244" s="3"/>
      <c r="O244" s="207"/>
      <c r="P244" s="207"/>
      <c r="Q244" s="207"/>
      <c r="R244" s="207"/>
      <c r="S244" s="208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204"/>
      <c r="N245" s="21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customHeight="1" x14ac:dyDescent="0.2">
      <c r="A246" s="3"/>
      <c r="B246" s="3"/>
      <c r="C246" s="216"/>
      <c r="D246" s="215"/>
      <c r="E246" s="200"/>
      <c r="F246" s="293"/>
      <c r="G246" s="215"/>
      <c r="H246" s="215"/>
      <c r="I246" s="215"/>
      <c r="J246" s="292"/>
      <c r="K246" s="215"/>
      <c r="L246" s="215"/>
      <c r="M246" s="3"/>
      <c r="N246" s="3"/>
      <c r="O246" s="216"/>
      <c r="P246" s="215"/>
      <c r="Q246" s="200"/>
      <c r="R246" s="293"/>
      <c r="S246" s="215"/>
      <c r="T246" s="215"/>
      <c r="U246" s="215"/>
      <c r="V246" s="292"/>
      <c r="W246" s="215"/>
      <c r="X246" s="215"/>
      <c r="Y246" s="3"/>
      <c r="Z246" s="3"/>
      <c r="AA246" s="3"/>
      <c r="AB246" s="3"/>
      <c r="AC246" s="3"/>
      <c r="AD246" s="3"/>
      <c r="AE246" s="3"/>
    </row>
    <row r="247" spans="1:31" ht="12.75" customHeight="1" x14ac:dyDescent="0.2">
      <c r="A247" s="3"/>
      <c r="B247" s="3"/>
      <c r="C247" s="3"/>
      <c r="D247" s="3"/>
      <c r="E247" s="3"/>
      <c r="F247" s="216"/>
      <c r="G247" s="215"/>
      <c r="H247" s="201"/>
      <c r="I247" s="3"/>
      <c r="J247" s="3"/>
      <c r="K247" s="3"/>
      <c r="L247" s="3"/>
      <c r="M247" s="3"/>
      <c r="N247" s="3"/>
      <c r="O247" s="3"/>
      <c r="P247" s="3"/>
      <c r="Q247" s="3"/>
      <c r="R247" s="216"/>
      <c r="S247" s="215"/>
      <c r="T247" s="201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customHeight="1" x14ac:dyDescent="0.2">
      <c r="A248" s="3"/>
      <c r="B248" s="3"/>
      <c r="C248" s="202"/>
      <c r="D248" s="296" t="str">
        <f>KARTKI!$D$31</f>
        <v>Rams Wiktor</v>
      </c>
      <c r="E248" s="215"/>
      <c r="F248" s="215"/>
      <c r="G248" s="215"/>
      <c r="H248" s="215"/>
      <c r="I248" s="215"/>
      <c r="J248" s="215"/>
      <c r="K248" s="203" t="s">
        <v>143</v>
      </c>
      <c r="L248" s="200">
        <f>KARTKI!$B$31</f>
        <v>18</v>
      </c>
      <c r="M248" s="204" t="s">
        <v>144</v>
      </c>
      <c r="N248" s="3"/>
      <c r="O248" s="202"/>
      <c r="P248" s="296" t="str">
        <f>KARTKI!$D$33</f>
        <v>Tomasiak Bartosz</v>
      </c>
      <c r="Q248" s="215"/>
      <c r="R248" s="215"/>
      <c r="S248" s="215"/>
      <c r="T248" s="215"/>
      <c r="U248" s="215"/>
      <c r="V248" s="215"/>
      <c r="W248" s="203" t="s">
        <v>143</v>
      </c>
      <c r="X248" s="200">
        <f>KARTKI!$B$33</f>
        <v>20</v>
      </c>
      <c r="Y248" s="201" t="s">
        <v>144</v>
      </c>
      <c r="Z248" s="3"/>
      <c r="AA248" s="3"/>
      <c r="AB248" s="3"/>
      <c r="AC248" s="3"/>
      <c r="AD248" s="3"/>
      <c r="AE248" s="3"/>
    </row>
    <row r="249" spans="1:31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204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customHeight="1" x14ac:dyDescent="0.2">
      <c r="A250" s="3"/>
      <c r="B250" s="3"/>
      <c r="C250" s="292" t="s">
        <v>40</v>
      </c>
      <c r="D250" s="215"/>
      <c r="E250" s="215"/>
      <c r="F250" s="215"/>
      <c r="G250" s="215"/>
      <c r="H250" s="215"/>
      <c r="I250" s="292" t="str">
        <f>KARTKI!AO55</f>
        <v/>
      </c>
      <c r="J250" s="215"/>
      <c r="K250" s="215"/>
      <c r="L250" s="215"/>
      <c r="M250" s="204"/>
      <c r="N250" s="3"/>
      <c r="O250" s="292" t="s">
        <v>40</v>
      </c>
      <c r="P250" s="215"/>
      <c r="Q250" s="215"/>
      <c r="R250" s="215"/>
      <c r="S250" s="215"/>
      <c r="T250" s="215"/>
      <c r="U250" s="292" t="str">
        <f>KARTKI!AP55</f>
        <v/>
      </c>
      <c r="V250" s="215"/>
      <c r="W250" s="215"/>
      <c r="X250" s="215"/>
      <c r="Y250" s="3"/>
      <c r="Z250" s="3"/>
      <c r="AA250" s="3"/>
      <c r="AB250" s="3"/>
      <c r="AC250" s="3"/>
      <c r="AD250" s="3"/>
      <c r="AE250" s="3"/>
    </row>
    <row r="251" spans="1:31" ht="12.75" customHeight="1" x14ac:dyDescent="0.2">
      <c r="A251" s="3"/>
      <c r="B251" s="3"/>
      <c r="C251" s="291" t="str">
        <f>KARTKI!$I$12</f>
        <v>Religia</v>
      </c>
      <c r="D251" s="215"/>
      <c r="E251" s="215"/>
      <c r="F251" s="215"/>
      <c r="G251" s="215"/>
      <c r="H251" s="215"/>
      <c r="I251" s="292" t="str">
        <f>KARTKI!AO56</f>
        <v>bardzo dobry</v>
      </c>
      <c r="J251" s="215"/>
      <c r="K251" s="215"/>
      <c r="L251" s="215"/>
      <c r="M251" s="204"/>
      <c r="N251" s="3"/>
      <c r="O251" s="291" t="str">
        <f>KARTKI!$I$12</f>
        <v>Religia</v>
      </c>
      <c r="P251" s="215"/>
      <c r="Q251" s="215"/>
      <c r="R251" s="215"/>
      <c r="S251" s="215"/>
      <c r="T251" s="215"/>
      <c r="U251" s="292" t="str">
        <f>KARTKI!AP56</f>
        <v>celujący</v>
      </c>
      <c r="V251" s="215"/>
      <c r="W251" s="215"/>
      <c r="X251" s="215"/>
      <c r="Y251" s="3"/>
      <c r="Z251" s="3"/>
      <c r="AA251" s="3"/>
      <c r="AB251" s="3"/>
      <c r="AC251" s="3"/>
      <c r="AD251" s="3"/>
      <c r="AE251" s="3"/>
    </row>
    <row r="252" spans="1:31" ht="12.75" customHeight="1" x14ac:dyDescent="0.2">
      <c r="A252" s="3"/>
      <c r="B252" s="3"/>
      <c r="C252" s="291" t="str">
        <f>KARTKI!$J$12</f>
        <v>Język polski</v>
      </c>
      <c r="D252" s="215"/>
      <c r="E252" s="215"/>
      <c r="F252" s="215"/>
      <c r="G252" s="215"/>
      <c r="H252" s="215"/>
      <c r="I252" s="292" t="str">
        <f>KARTKI!AO57</f>
        <v>dopuszczający</v>
      </c>
      <c r="J252" s="215"/>
      <c r="K252" s="215"/>
      <c r="L252" s="215"/>
      <c r="M252" s="204"/>
      <c r="N252" s="3"/>
      <c r="O252" s="291" t="str">
        <f>KARTKI!$J$12</f>
        <v>Język polski</v>
      </c>
      <c r="P252" s="215"/>
      <c r="Q252" s="215"/>
      <c r="R252" s="215"/>
      <c r="S252" s="215"/>
      <c r="T252" s="215"/>
      <c r="U252" s="292" t="str">
        <f>KARTKI!AP57</f>
        <v>dobry</v>
      </c>
      <c r="V252" s="215"/>
      <c r="W252" s="215"/>
      <c r="X252" s="215"/>
      <c r="Y252" s="3"/>
      <c r="Z252" s="3"/>
      <c r="AA252" s="3"/>
      <c r="AB252" s="3"/>
      <c r="AC252" s="3"/>
      <c r="AD252" s="3"/>
      <c r="AE252" s="3"/>
    </row>
    <row r="253" spans="1:31" ht="12.75" customHeight="1" x14ac:dyDescent="0.2">
      <c r="A253" s="3"/>
      <c r="B253" s="3"/>
      <c r="C253" s="291" t="str">
        <f>KARTKI!$K$12</f>
        <v>Język angielski</v>
      </c>
      <c r="D253" s="215"/>
      <c r="E253" s="215"/>
      <c r="F253" s="215"/>
      <c r="G253" s="215"/>
      <c r="H253" s="215"/>
      <c r="I253" s="292" t="str">
        <f>KARTKI!AO58</f>
        <v>dostateczny</v>
      </c>
      <c r="J253" s="215"/>
      <c r="K253" s="215"/>
      <c r="L253" s="215"/>
      <c r="M253" s="204"/>
      <c r="N253" s="3"/>
      <c r="O253" s="291" t="str">
        <f>KARTKI!$K$12</f>
        <v>Język angielski</v>
      </c>
      <c r="P253" s="215"/>
      <c r="Q253" s="215"/>
      <c r="R253" s="215"/>
      <c r="S253" s="215"/>
      <c r="T253" s="215"/>
      <c r="U253" s="292" t="str">
        <f>KARTKI!AP58</f>
        <v>bardzo dobry</v>
      </c>
      <c r="V253" s="215"/>
      <c r="W253" s="215"/>
      <c r="X253" s="215"/>
      <c r="Y253" s="3"/>
      <c r="Z253" s="3"/>
      <c r="AA253" s="3"/>
      <c r="AB253" s="3"/>
      <c r="AC253" s="3"/>
      <c r="AD253" s="3"/>
      <c r="AE253" s="3"/>
    </row>
    <row r="254" spans="1:31" ht="12.75" customHeight="1" x14ac:dyDescent="0.2">
      <c r="A254" s="3"/>
      <c r="B254" s="3"/>
      <c r="C254" s="291" t="str">
        <f>KARTKI!$L$12</f>
        <v>Język niemiecki</v>
      </c>
      <c r="D254" s="215"/>
      <c r="E254" s="215"/>
      <c r="F254" s="215"/>
      <c r="G254" s="215"/>
      <c r="H254" s="215"/>
      <c r="I254" s="292" t="str">
        <f>KARTKI!AO59</f>
        <v>dopuszczający</v>
      </c>
      <c r="J254" s="215"/>
      <c r="K254" s="215"/>
      <c r="L254" s="215"/>
      <c r="M254" s="204"/>
      <c r="N254" s="3"/>
      <c r="O254" s="291" t="str">
        <f>KARTKI!$L$12</f>
        <v>Język niemiecki</v>
      </c>
      <c r="P254" s="215"/>
      <c r="Q254" s="215"/>
      <c r="R254" s="215"/>
      <c r="S254" s="215"/>
      <c r="T254" s="215"/>
      <c r="U254" s="292" t="str">
        <f>KARTKI!AP59</f>
        <v>dobry</v>
      </c>
      <c r="V254" s="215"/>
      <c r="W254" s="215"/>
      <c r="X254" s="215"/>
      <c r="Y254" s="3"/>
      <c r="Z254" s="3"/>
      <c r="AA254" s="3"/>
      <c r="AB254" s="3"/>
      <c r="AC254" s="3"/>
      <c r="AD254" s="3"/>
      <c r="AE254" s="3"/>
    </row>
    <row r="255" spans="1:31" ht="12.75" customHeight="1" x14ac:dyDescent="0.2">
      <c r="A255" s="3"/>
      <c r="B255" s="3"/>
      <c r="C255" s="291" t="str">
        <f>KARTKI!$M$12</f>
        <v>Biologia</v>
      </c>
      <c r="D255" s="215"/>
      <c r="E255" s="215"/>
      <c r="F255" s="215"/>
      <c r="G255" s="215"/>
      <c r="H255" s="215"/>
      <c r="I255" s="292" t="str">
        <f>KARTKI!AO60</f>
        <v>dostateczny</v>
      </c>
      <c r="J255" s="215"/>
      <c r="K255" s="215"/>
      <c r="L255" s="215"/>
      <c r="M255" s="204"/>
      <c r="N255" s="3"/>
      <c r="O255" s="291" t="str">
        <f>KARTKI!$M$12</f>
        <v>Biologia</v>
      </c>
      <c r="P255" s="215"/>
      <c r="Q255" s="215"/>
      <c r="R255" s="215"/>
      <c r="S255" s="215"/>
      <c r="T255" s="215"/>
      <c r="U255" s="292" t="str">
        <f>KARTKI!AP60</f>
        <v>dobry</v>
      </c>
      <c r="V255" s="215"/>
      <c r="W255" s="215"/>
      <c r="X255" s="215"/>
      <c r="Y255" s="3"/>
      <c r="Z255" s="3"/>
      <c r="AA255" s="3"/>
      <c r="AB255" s="3"/>
      <c r="AC255" s="3"/>
      <c r="AD255" s="3"/>
      <c r="AE255" s="3"/>
    </row>
    <row r="256" spans="1:31" ht="12.75" customHeight="1" x14ac:dyDescent="0.2">
      <c r="A256" s="3"/>
      <c r="B256" s="3"/>
      <c r="C256" s="291" t="str">
        <f>KARTKI!$N$12</f>
        <v>Chemia</v>
      </c>
      <c r="D256" s="215"/>
      <c r="E256" s="215"/>
      <c r="F256" s="215"/>
      <c r="G256" s="215"/>
      <c r="H256" s="215"/>
      <c r="I256" s="292" t="str">
        <f>KARTKI!AO61</f>
        <v>dostateczny</v>
      </c>
      <c r="J256" s="215"/>
      <c r="K256" s="215"/>
      <c r="L256" s="215"/>
      <c r="M256" s="204"/>
      <c r="N256" s="3"/>
      <c r="O256" s="291" t="str">
        <f>KARTKI!$N$12</f>
        <v>Chemia</v>
      </c>
      <c r="P256" s="215"/>
      <c r="Q256" s="215"/>
      <c r="R256" s="215"/>
      <c r="S256" s="215"/>
      <c r="T256" s="215"/>
      <c r="U256" s="292" t="str">
        <f>KARTKI!AP61</f>
        <v>dobry</v>
      </c>
      <c r="V256" s="215"/>
      <c r="W256" s="215"/>
      <c r="X256" s="215"/>
      <c r="Y256" s="3"/>
      <c r="Z256" s="3"/>
      <c r="AA256" s="3"/>
      <c r="AB256" s="3"/>
      <c r="AC256" s="3"/>
      <c r="AD256" s="3"/>
      <c r="AE256" s="3"/>
    </row>
    <row r="257" spans="1:31" ht="12.75" customHeight="1" x14ac:dyDescent="0.2">
      <c r="A257" s="3"/>
      <c r="B257" s="3"/>
      <c r="C257" s="291" t="str">
        <f>KARTKI!$O$12</f>
        <v>Fizyka</v>
      </c>
      <c r="D257" s="215"/>
      <c r="E257" s="215"/>
      <c r="F257" s="215"/>
      <c r="G257" s="215"/>
      <c r="H257" s="215"/>
      <c r="I257" s="292" t="str">
        <f>KARTKI!AO62</f>
        <v>dostateczny</v>
      </c>
      <c r="J257" s="215"/>
      <c r="K257" s="215"/>
      <c r="L257" s="215"/>
      <c r="M257" s="204"/>
      <c r="N257" s="3"/>
      <c r="O257" s="291" t="str">
        <f>KARTKI!$O$12</f>
        <v>Fizyka</v>
      </c>
      <c r="P257" s="215"/>
      <c r="Q257" s="215"/>
      <c r="R257" s="215"/>
      <c r="S257" s="215"/>
      <c r="T257" s="215"/>
      <c r="U257" s="292" t="str">
        <f>KARTKI!AP62</f>
        <v>dobry</v>
      </c>
      <c r="V257" s="215"/>
      <c r="W257" s="215"/>
      <c r="X257" s="215"/>
      <c r="Y257" s="3"/>
      <c r="Z257" s="3"/>
      <c r="AA257" s="3"/>
      <c r="AB257" s="3"/>
      <c r="AC257" s="3"/>
      <c r="AD257" s="3"/>
      <c r="AE257" s="3"/>
    </row>
    <row r="258" spans="1:31" ht="12.75" customHeight="1" x14ac:dyDescent="0.2">
      <c r="A258" s="3"/>
      <c r="B258" s="3"/>
      <c r="C258" s="291" t="str">
        <f>KARTKI!$P$12</f>
        <v>Matematyka</v>
      </c>
      <c r="D258" s="215"/>
      <c r="E258" s="215"/>
      <c r="F258" s="215"/>
      <c r="G258" s="215"/>
      <c r="H258" s="215"/>
      <c r="I258" s="292" t="str">
        <f>KARTKI!AO63</f>
        <v>dopuszczający</v>
      </c>
      <c r="J258" s="215"/>
      <c r="K258" s="215"/>
      <c r="L258" s="215"/>
      <c r="M258" s="204"/>
      <c r="N258" s="3"/>
      <c r="O258" s="291" t="str">
        <f>KARTKI!$P$12</f>
        <v>Matematyka</v>
      </c>
      <c r="P258" s="215"/>
      <c r="Q258" s="215"/>
      <c r="R258" s="215"/>
      <c r="S258" s="215"/>
      <c r="T258" s="215"/>
      <c r="U258" s="292" t="str">
        <f>KARTKI!AP63</f>
        <v>dostateczny</v>
      </c>
      <c r="V258" s="215"/>
      <c r="W258" s="215"/>
      <c r="X258" s="215"/>
      <c r="Y258" s="3"/>
      <c r="Z258" s="3"/>
      <c r="AA258" s="3"/>
      <c r="AB258" s="3"/>
      <c r="AC258" s="3"/>
      <c r="AD258" s="3"/>
      <c r="AE258" s="3"/>
    </row>
    <row r="259" spans="1:31" ht="12.75" customHeight="1" x14ac:dyDescent="0.2">
      <c r="A259" s="3"/>
      <c r="B259" s="3"/>
      <c r="C259" s="291" t="str">
        <f>KARTKI!$Q$12</f>
        <v>Informatyka</v>
      </c>
      <c r="D259" s="215"/>
      <c r="E259" s="215"/>
      <c r="F259" s="215"/>
      <c r="G259" s="215"/>
      <c r="H259" s="215"/>
      <c r="I259" s="292" t="str">
        <f>KARTKI!AO64</f>
        <v>dobry</v>
      </c>
      <c r="J259" s="215"/>
      <c r="K259" s="215"/>
      <c r="L259" s="215"/>
      <c r="M259" s="204"/>
      <c r="N259" s="3"/>
      <c r="O259" s="291" t="str">
        <f>KARTKI!$Q$12</f>
        <v>Informatyka</v>
      </c>
      <c r="P259" s="215"/>
      <c r="Q259" s="215"/>
      <c r="R259" s="215"/>
      <c r="S259" s="215"/>
      <c r="T259" s="215"/>
      <c r="U259" s="292" t="str">
        <f>KARTKI!AP64</f>
        <v>bardzo dobry</v>
      </c>
      <c r="V259" s="215"/>
      <c r="W259" s="215"/>
      <c r="X259" s="215"/>
      <c r="Y259" s="3"/>
      <c r="Z259" s="3"/>
      <c r="AA259" s="3"/>
      <c r="AB259" s="3"/>
      <c r="AC259" s="3"/>
      <c r="AD259" s="3"/>
      <c r="AE259" s="3"/>
    </row>
    <row r="260" spans="1:31" ht="12.75" customHeight="1" x14ac:dyDescent="0.2">
      <c r="A260" s="3"/>
      <c r="B260" s="3"/>
      <c r="C260" s="291" t="str">
        <f>KARTKI!$R$12</f>
        <v>Geografia</v>
      </c>
      <c r="D260" s="215"/>
      <c r="E260" s="215"/>
      <c r="F260" s="215"/>
      <c r="G260" s="215"/>
      <c r="H260" s="215"/>
      <c r="I260" s="292" t="str">
        <f>KARTKI!AO65</f>
        <v>dostateczny</v>
      </c>
      <c r="J260" s="215"/>
      <c r="K260" s="215"/>
      <c r="L260" s="215"/>
      <c r="M260" s="204"/>
      <c r="N260" s="3"/>
      <c r="O260" s="291" t="str">
        <f>KARTKI!$R$12</f>
        <v>Geografia</v>
      </c>
      <c r="P260" s="215"/>
      <c r="Q260" s="215"/>
      <c r="R260" s="215"/>
      <c r="S260" s="215"/>
      <c r="T260" s="215"/>
      <c r="U260" s="292" t="str">
        <f>KARTKI!AP65</f>
        <v/>
      </c>
      <c r="V260" s="215"/>
      <c r="W260" s="215"/>
      <c r="X260" s="215"/>
      <c r="Y260" s="3"/>
      <c r="Z260" s="3"/>
      <c r="AA260" s="3"/>
      <c r="AB260" s="3"/>
      <c r="AC260" s="3"/>
      <c r="AD260" s="3"/>
      <c r="AE260" s="3"/>
    </row>
    <row r="261" spans="1:31" ht="12.75" customHeight="1" x14ac:dyDescent="0.2">
      <c r="A261" s="3"/>
      <c r="B261" s="3"/>
      <c r="C261" s="291" t="str">
        <f>KARTKI!$S$12</f>
        <v>Edukacja dla bezpiecz.</v>
      </c>
      <c r="D261" s="215"/>
      <c r="E261" s="215"/>
      <c r="F261" s="215"/>
      <c r="G261" s="215"/>
      <c r="H261" s="215"/>
      <c r="I261" s="292" t="str">
        <f>KARTKI!AO66</f>
        <v>dostateczny</v>
      </c>
      <c r="J261" s="215"/>
      <c r="K261" s="215"/>
      <c r="L261" s="215"/>
      <c r="M261" s="204"/>
      <c r="N261" s="3"/>
      <c r="O261" s="291" t="str">
        <f>KARTKI!$S$12</f>
        <v>Edukacja dla bezpiecz.</v>
      </c>
      <c r="P261" s="215"/>
      <c r="Q261" s="215"/>
      <c r="R261" s="215"/>
      <c r="S261" s="215"/>
      <c r="T261" s="215"/>
      <c r="U261" s="292" t="str">
        <f>KARTKI!AP66</f>
        <v>bardzo dobry</v>
      </c>
      <c r="V261" s="215"/>
      <c r="W261" s="215"/>
      <c r="X261" s="215"/>
      <c r="Y261" s="3"/>
      <c r="Z261" s="3"/>
      <c r="AA261" s="3"/>
      <c r="AB261" s="3"/>
      <c r="AC261" s="3"/>
      <c r="AD261" s="3"/>
      <c r="AE261" s="3"/>
    </row>
    <row r="262" spans="1:31" ht="12.75" customHeight="1" x14ac:dyDescent="0.2">
      <c r="A262" s="3"/>
      <c r="B262" s="3"/>
      <c r="C262" s="291" t="str">
        <f>KARTKI!$T$12</f>
        <v>Wiedza o społeczeństwie</v>
      </c>
      <c r="D262" s="215"/>
      <c r="E262" s="215"/>
      <c r="F262" s="215"/>
      <c r="G262" s="215"/>
      <c r="H262" s="215"/>
      <c r="I262" s="292" t="str">
        <f>KARTKI!AO67</f>
        <v>dostateczny</v>
      </c>
      <c r="J262" s="215"/>
      <c r="K262" s="215"/>
      <c r="L262" s="215"/>
      <c r="M262" s="204"/>
      <c r="N262" s="3"/>
      <c r="O262" s="291" t="str">
        <f>KARTKI!$T$12</f>
        <v>Wiedza o społeczeństwie</v>
      </c>
      <c r="P262" s="215"/>
      <c r="Q262" s="215"/>
      <c r="R262" s="215"/>
      <c r="S262" s="215"/>
      <c r="T262" s="215"/>
      <c r="U262" s="292" t="str">
        <f>KARTKI!AP67</f>
        <v>dobry</v>
      </c>
      <c r="V262" s="215"/>
      <c r="W262" s="215"/>
      <c r="X262" s="215"/>
      <c r="Y262" s="3"/>
      <c r="Z262" s="3"/>
      <c r="AA262" s="3"/>
      <c r="AB262" s="3"/>
      <c r="AC262" s="3"/>
      <c r="AD262" s="3"/>
      <c r="AE262" s="3"/>
    </row>
    <row r="263" spans="1:31" ht="12.75" customHeight="1" x14ac:dyDescent="0.2">
      <c r="A263" s="3"/>
      <c r="B263" s="3"/>
      <c r="C263" s="291" t="s">
        <v>52</v>
      </c>
      <c r="D263" s="215"/>
      <c r="E263" s="215"/>
      <c r="F263" s="215"/>
      <c r="G263" s="215"/>
      <c r="H263" s="215"/>
      <c r="I263" s="292" t="s">
        <v>148</v>
      </c>
      <c r="J263" s="215"/>
      <c r="K263" s="215"/>
      <c r="L263" s="215"/>
      <c r="M263" s="204"/>
      <c r="N263" s="3"/>
      <c r="O263" s="291" t="s">
        <v>52</v>
      </c>
      <c r="P263" s="215"/>
      <c r="Q263" s="215"/>
      <c r="R263" s="215"/>
      <c r="S263" s="215"/>
      <c r="T263" s="215"/>
      <c r="U263" s="292" t="s">
        <v>149</v>
      </c>
      <c r="V263" s="215"/>
      <c r="W263" s="215"/>
      <c r="X263" s="215"/>
      <c r="Y263" s="3"/>
      <c r="Z263" s="3"/>
      <c r="AA263" s="3"/>
      <c r="AB263" s="3"/>
      <c r="AC263" s="3"/>
      <c r="AD263" s="3"/>
      <c r="AE263" s="3"/>
    </row>
    <row r="264" spans="1:31" ht="12.75" customHeight="1" x14ac:dyDescent="0.2">
      <c r="A264" s="3"/>
      <c r="B264" s="3"/>
      <c r="C264" s="291" t="s">
        <v>135</v>
      </c>
      <c r="D264" s="215"/>
      <c r="E264" s="215"/>
      <c r="F264" s="215"/>
      <c r="G264" s="215"/>
      <c r="H264" s="215"/>
      <c r="I264" s="292" t="s">
        <v>149</v>
      </c>
      <c r="J264" s="215"/>
      <c r="K264" s="215"/>
      <c r="L264" s="215"/>
      <c r="M264" s="204"/>
      <c r="N264" s="3"/>
      <c r="O264" s="291" t="s">
        <v>135</v>
      </c>
      <c r="P264" s="215"/>
      <c r="Q264" s="215"/>
      <c r="R264" s="215"/>
      <c r="S264" s="215"/>
      <c r="T264" s="215"/>
      <c r="U264" s="292" t="s">
        <v>150</v>
      </c>
      <c r="V264" s="215"/>
      <c r="W264" s="215"/>
      <c r="X264" s="215"/>
      <c r="Y264" s="3"/>
      <c r="Z264" s="3"/>
      <c r="AA264" s="3"/>
      <c r="AB264" s="3"/>
      <c r="AC264" s="3"/>
      <c r="AD264" s="3"/>
      <c r="AE264" s="3"/>
    </row>
    <row r="265" spans="1:31" ht="12.75" customHeight="1" x14ac:dyDescent="0.2">
      <c r="A265" s="3"/>
      <c r="B265" s="3"/>
      <c r="C265" s="291"/>
      <c r="D265" s="215"/>
      <c r="E265" s="215"/>
      <c r="F265" s="215"/>
      <c r="G265" s="215"/>
      <c r="H265" s="215"/>
      <c r="I265" s="292"/>
      <c r="J265" s="215"/>
      <c r="K265" s="215"/>
      <c r="L265" s="215"/>
      <c r="M265" s="204"/>
      <c r="N265" s="3"/>
      <c r="O265" s="291"/>
      <c r="P265" s="215"/>
      <c r="Q265" s="215"/>
      <c r="R265" s="215"/>
      <c r="S265" s="215"/>
      <c r="T265" s="215"/>
      <c r="U265" s="292"/>
      <c r="V265" s="215"/>
      <c r="W265" s="215"/>
      <c r="X265" s="215"/>
      <c r="Y265" s="3"/>
      <c r="Z265" s="3"/>
      <c r="AA265" s="3"/>
      <c r="AB265" s="3"/>
      <c r="AC265" s="3"/>
      <c r="AD265" s="3"/>
      <c r="AE265" s="3"/>
    </row>
    <row r="266" spans="1:31" ht="12.75" customHeight="1" x14ac:dyDescent="0.2">
      <c r="A266" s="3"/>
      <c r="B266" s="3"/>
      <c r="C266" s="291"/>
      <c r="D266" s="215"/>
      <c r="E266" s="215"/>
      <c r="F266" s="215"/>
      <c r="G266" s="215"/>
      <c r="H266" s="215"/>
      <c r="I266" s="292"/>
      <c r="J266" s="215"/>
      <c r="K266" s="215"/>
      <c r="L266" s="215"/>
      <c r="M266" s="204"/>
      <c r="N266" s="3"/>
      <c r="O266" s="291"/>
      <c r="P266" s="215"/>
      <c r="Q266" s="215"/>
      <c r="R266" s="215"/>
      <c r="S266" s="215"/>
      <c r="T266" s="215"/>
      <c r="U266" s="292"/>
      <c r="V266" s="215"/>
      <c r="W266" s="215"/>
      <c r="X266" s="215"/>
      <c r="Y266" s="3"/>
      <c r="Z266" s="3"/>
      <c r="AA266" s="3"/>
      <c r="AB266" s="3"/>
      <c r="AC266" s="3"/>
      <c r="AD266" s="3"/>
      <c r="AE266" s="3"/>
    </row>
    <row r="267" spans="1:31" ht="12.75" customHeight="1" x14ac:dyDescent="0.2">
      <c r="A267" s="3"/>
      <c r="B267" s="3"/>
      <c r="C267" s="292"/>
      <c r="D267" s="215"/>
      <c r="E267" s="215"/>
      <c r="F267" s="215"/>
      <c r="G267" s="215"/>
      <c r="H267" s="215"/>
      <c r="I267" s="3"/>
      <c r="J267" s="3"/>
      <c r="K267" s="3"/>
      <c r="L267" s="3"/>
      <c r="M267" s="204"/>
      <c r="N267" s="3"/>
      <c r="O267" s="292"/>
      <c r="P267" s="215"/>
      <c r="Q267" s="215"/>
      <c r="R267" s="215"/>
      <c r="S267" s="215"/>
      <c r="T267" s="215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customHeight="1" x14ac:dyDescent="0.2">
      <c r="A268" s="3"/>
      <c r="B268" s="3"/>
      <c r="C268" s="203"/>
      <c r="D268" s="292"/>
      <c r="E268" s="215"/>
      <c r="F268" s="215"/>
      <c r="G268" s="215"/>
      <c r="H268" s="215"/>
      <c r="I268" s="292"/>
      <c r="J268" s="215"/>
      <c r="K268" s="215"/>
      <c r="L268" s="215"/>
      <c r="M268" s="205"/>
      <c r="N268" s="3"/>
      <c r="O268" s="203"/>
      <c r="P268" s="292"/>
      <c r="Q268" s="215"/>
      <c r="R268" s="215"/>
      <c r="S268" s="215"/>
      <c r="T268" s="215"/>
      <c r="U268" s="292"/>
      <c r="V268" s="215"/>
      <c r="W268" s="215"/>
      <c r="X268" s="215"/>
      <c r="Y268" s="3"/>
      <c r="Z268" s="3"/>
      <c r="AA268" s="3"/>
      <c r="AB268" s="3"/>
      <c r="AC268" s="3"/>
      <c r="AD268" s="3"/>
      <c r="AE268" s="3"/>
    </row>
    <row r="269" spans="1:31" ht="12.75" customHeight="1" x14ac:dyDescent="0.2">
      <c r="A269" s="3"/>
      <c r="B269" s="3"/>
      <c r="C269" s="203"/>
      <c r="D269" s="292"/>
      <c r="E269" s="215"/>
      <c r="F269" s="215"/>
      <c r="G269" s="215"/>
      <c r="H269" s="215"/>
      <c r="I269" s="292"/>
      <c r="J269" s="215"/>
      <c r="K269" s="215"/>
      <c r="L269" s="215"/>
      <c r="M269" s="204"/>
      <c r="N269" s="3"/>
      <c r="O269" s="203"/>
      <c r="P269" s="292"/>
      <c r="Q269" s="215"/>
      <c r="R269" s="215"/>
      <c r="S269" s="215"/>
      <c r="T269" s="215"/>
      <c r="U269" s="292"/>
      <c r="V269" s="215"/>
      <c r="W269" s="215"/>
      <c r="X269" s="215"/>
      <c r="Y269" s="3"/>
      <c r="Z269" s="3"/>
      <c r="AA269" s="3"/>
      <c r="AB269" s="3"/>
      <c r="AC269" s="3"/>
      <c r="AD269" s="3"/>
      <c r="AE269" s="3"/>
    </row>
    <row r="270" spans="1:31" ht="12.75" customHeight="1" x14ac:dyDescent="0.2">
      <c r="A270" s="3"/>
      <c r="B270" s="3"/>
      <c r="C270" s="292"/>
      <c r="D270" s="215"/>
      <c r="E270" s="215"/>
      <c r="F270" s="215"/>
      <c r="G270" s="215"/>
      <c r="H270" s="215"/>
      <c r="I270" s="292"/>
      <c r="J270" s="215"/>
      <c r="K270" s="215"/>
      <c r="L270" s="215"/>
      <c r="M270" s="204"/>
      <c r="N270" s="3"/>
      <c r="O270" s="292"/>
      <c r="P270" s="215"/>
      <c r="Q270" s="215"/>
      <c r="R270" s="215"/>
      <c r="S270" s="215"/>
      <c r="T270" s="215"/>
      <c r="U270" s="292"/>
      <c r="V270" s="215"/>
      <c r="W270" s="215"/>
      <c r="X270" s="215"/>
      <c r="Y270" s="3"/>
      <c r="Z270" s="3"/>
      <c r="AA270" s="3"/>
      <c r="AB270" s="3"/>
      <c r="AC270" s="3"/>
      <c r="AD270" s="3"/>
      <c r="AE270" s="3"/>
    </row>
    <row r="271" spans="1:31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204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customHeight="1" x14ac:dyDescent="0.2">
      <c r="A272" s="3"/>
      <c r="B272" s="3"/>
      <c r="C272" s="207"/>
      <c r="D272" s="207"/>
      <c r="E272" s="207"/>
      <c r="F272" s="207"/>
      <c r="G272" s="293" t="s">
        <v>145</v>
      </c>
      <c r="H272" s="215"/>
      <c r="I272" s="215"/>
      <c r="J272" s="215"/>
      <c r="K272" s="215"/>
      <c r="L272" s="215"/>
      <c r="M272" s="204"/>
      <c r="N272" s="3"/>
      <c r="O272" s="207"/>
      <c r="P272" s="207"/>
      <c r="Q272" s="207"/>
      <c r="R272" s="207"/>
      <c r="S272" s="293" t="s">
        <v>145</v>
      </c>
      <c r="T272" s="215"/>
      <c r="U272" s="215"/>
      <c r="V272" s="215"/>
      <c r="W272" s="215"/>
      <c r="X272" s="215"/>
      <c r="Y272" s="3"/>
      <c r="Z272" s="3"/>
      <c r="AA272" s="3"/>
      <c r="AB272" s="3"/>
      <c r="AC272" s="3"/>
      <c r="AD272" s="3"/>
      <c r="AE272" s="3"/>
    </row>
    <row r="273" spans="1:31" ht="12.75" customHeight="1" x14ac:dyDescent="0.2">
      <c r="A273" s="3"/>
      <c r="B273" s="3"/>
      <c r="C273" s="292" t="str">
        <f>KARTKI!$E$8</f>
        <v>08.06.2020 r.</v>
      </c>
      <c r="D273" s="215"/>
      <c r="E273" s="215"/>
      <c r="F273" s="207"/>
      <c r="G273" s="295" t="str">
        <f>KARTKI!$E$7</f>
        <v>mgr Iwona Bodziony</v>
      </c>
      <c r="H273" s="215"/>
      <c r="I273" s="215"/>
      <c r="J273" s="215"/>
      <c r="K273" s="215"/>
      <c r="L273" s="215"/>
      <c r="M273" s="204"/>
      <c r="N273" s="3"/>
      <c r="O273" s="292" t="str">
        <f>KARTKI!$E$8</f>
        <v>08.06.2020 r.</v>
      </c>
      <c r="P273" s="215"/>
      <c r="Q273" s="215"/>
      <c r="R273" s="207"/>
      <c r="S273" s="295" t="str">
        <f>KARTKI!$E$7</f>
        <v>mgr Iwona Bodziony</v>
      </c>
      <c r="T273" s="215"/>
      <c r="U273" s="215"/>
      <c r="V273" s="215"/>
      <c r="W273" s="215"/>
      <c r="X273" s="215"/>
      <c r="Y273" s="3"/>
      <c r="Z273" s="3"/>
      <c r="AA273" s="3"/>
      <c r="AB273" s="3"/>
      <c r="AC273" s="3"/>
      <c r="AD273" s="3"/>
      <c r="AE273" s="3"/>
    </row>
    <row r="274" spans="1:31" ht="12.75" customHeight="1" x14ac:dyDescent="0.2">
      <c r="A274" s="3"/>
      <c r="B274" s="3"/>
      <c r="C274" s="207"/>
      <c r="D274" s="207"/>
      <c r="E274" s="207"/>
      <c r="F274" s="207"/>
      <c r="G274" s="208"/>
      <c r="H274" s="3"/>
      <c r="I274" s="3"/>
      <c r="J274" s="3"/>
      <c r="K274" s="3"/>
      <c r="L274" s="3"/>
      <c r="M274" s="204"/>
      <c r="N274" s="3"/>
      <c r="O274" s="207"/>
      <c r="P274" s="207"/>
      <c r="Q274" s="207"/>
      <c r="R274" s="207"/>
      <c r="S274" s="208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39" customHeight="1" x14ac:dyDescent="0.2">
      <c r="A275" s="3"/>
      <c r="B275" s="209"/>
      <c r="C275" s="209"/>
      <c r="D275" s="209"/>
      <c r="E275" s="209"/>
      <c r="F275" s="209"/>
      <c r="G275" s="209"/>
      <c r="H275" s="209"/>
      <c r="I275" s="209"/>
      <c r="J275" s="209"/>
      <c r="K275" s="209"/>
      <c r="L275" s="209"/>
      <c r="M275" s="210"/>
      <c r="N275" s="209"/>
      <c r="O275" s="209"/>
      <c r="P275" s="209"/>
      <c r="Q275" s="209"/>
      <c r="R275" s="209"/>
      <c r="S275" s="209"/>
      <c r="T275" s="209"/>
      <c r="U275" s="209"/>
      <c r="V275" s="209"/>
      <c r="W275" s="209"/>
      <c r="X275" s="209"/>
      <c r="Y275" s="209"/>
      <c r="Z275" s="3"/>
      <c r="AA275" s="3"/>
      <c r="AB275" s="3"/>
      <c r="AC275" s="3"/>
      <c r="AD275" s="3"/>
      <c r="AE275" s="3"/>
    </row>
    <row r="276" spans="1:31" ht="19.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204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customHeight="1" x14ac:dyDescent="0.2">
      <c r="A277" s="3"/>
      <c r="B277" s="3"/>
      <c r="C277" s="216"/>
      <c r="D277" s="215"/>
      <c r="E277" s="200"/>
      <c r="F277" s="293"/>
      <c r="G277" s="215"/>
      <c r="H277" s="215"/>
      <c r="I277" s="215"/>
      <c r="J277" s="292"/>
      <c r="K277" s="215"/>
      <c r="L277" s="215"/>
      <c r="M277" s="3"/>
      <c r="N277" s="3"/>
      <c r="O277" s="216"/>
      <c r="P277" s="215"/>
      <c r="Q277" s="200"/>
      <c r="R277" s="293"/>
      <c r="S277" s="215"/>
      <c r="T277" s="215"/>
      <c r="U277" s="215"/>
      <c r="V277" s="292"/>
      <c r="W277" s="215"/>
      <c r="X277" s="215"/>
      <c r="Y277" s="3"/>
      <c r="Z277" s="3"/>
      <c r="AA277" s="3"/>
      <c r="AB277" s="3"/>
      <c r="AC277" s="3"/>
      <c r="AD277" s="3"/>
      <c r="AE277" s="3"/>
    </row>
    <row r="278" spans="1:31" ht="12.75" customHeight="1" x14ac:dyDescent="0.2">
      <c r="A278" s="3"/>
      <c r="B278" s="3"/>
      <c r="C278" s="3"/>
      <c r="D278" s="3"/>
      <c r="E278" s="3"/>
      <c r="F278" s="216"/>
      <c r="G278" s="215"/>
      <c r="H278" s="201"/>
      <c r="I278" s="3"/>
      <c r="J278" s="3"/>
      <c r="K278" s="3"/>
      <c r="L278" s="3"/>
      <c r="M278" s="3"/>
      <c r="N278" s="3"/>
      <c r="O278" s="3"/>
      <c r="P278" s="3"/>
      <c r="Q278" s="3"/>
      <c r="R278" s="216"/>
      <c r="S278" s="215"/>
      <c r="T278" s="201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customHeight="1" x14ac:dyDescent="0.2">
      <c r="A279" s="3"/>
      <c r="B279" s="3"/>
      <c r="C279" s="202"/>
      <c r="D279" s="296" t="str">
        <f>KARTKI!$D$34</f>
        <v>Tomasiak Kajetan</v>
      </c>
      <c r="E279" s="215"/>
      <c r="F279" s="215"/>
      <c r="G279" s="215"/>
      <c r="H279" s="215"/>
      <c r="I279" s="215"/>
      <c r="J279" s="215"/>
      <c r="K279" s="203" t="s">
        <v>143</v>
      </c>
      <c r="L279" s="200">
        <f>KARTKI!$B$34</f>
        <v>21</v>
      </c>
      <c r="M279" s="211" t="s">
        <v>144</v>
      </c>
      <c r="N279" s="3"/>
      <c r="O279" s="202"/>
      <c r="P279" s="296" t="str">
        <f>KARTKI!$D$35</f>
        <v>Tomasiak Natalia</v>
      </c>
      <c r="Q279" s="215"/>
      <c r="R279" s="215"/>
      <c r="S279" s="215"/>
      <c r="T279" s="215"/>
      <c r="U279" s="215"/>
      <c r="V279" s="215"/>
      <c r="W279" s="203" t="s">
        <v>143</v>
      </c>
      <c r="X279" s="200">
        <f>KARTKI!$B$35</f>
        <v>22</v>
      </c>
      <c r="Y279" s="201" t="s">
        <v>144</v>
      </c>
      <c r="Z279" s="3"/>
      <c r="AA279" s="3"/>
      <c r="AB279" s="3"/>
      <c r="AC279" s="3"/>
      <c r="AD279" s="3"/>
      <c r="AE279" s="3"/>
    </row>
    <row r="280" spans="1:31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204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customHeight="1" x14ac:dyDescent="0.2">
      <c r="A281" s="3"/>
      <c r="B281" s="3"/>
      <c r="C281" s="292" t="s">
        <v>40</v>
      </c>
      <c r="D281" s="215"/>
      <c r="E281" s="215"/>
      <c r="F281" s="215"/>
      <c r="G281" s="215"/>
      <c r="H281" s="215"/>
      <c r="I281" s="292" t="str">
        <f>KARTKI!AQ55</f>
        <v/>
      </c>
      <c r="J281" s="215"/>
      <c r="K281" s="215"/>
      <c r="L281" s="215"/>
      <c r="M281" s="204"/>
      <c r="N281" s="3"/>
      <c r="O281" s="292" t="s">
        <v>40</v>
      </c>
      <c r="P281" s="215"/>
      <c r="Q281" s="215"/>
      <c r="R281" s="215"/>
      <c r="S281" s="215"/>
      <c r="T281" s="215"/>
      <c r="U281" s="292" t="str">
        <f>KARTKI!AR55</f>
        <v/>
      </c>
      <c r="V281" s="215"/>
      <c r="W281" s="215"/>
      <c r="X281" s="215"/>
      <c r="Y281" s="3"/>
      <c r="Z281" s="3"/>
      <c r="AA281" s="3"/>
      <c r="AB281" s="3"/>
      <c r="AC281" s="3"/>
      <c r="AD281" s="3"/>
      <c r="AE281" s="3"/>
    </row>
    <row r="282" spans="1:31" ht="12.75" customHeight="1" x14ac:dyDescent="0.2">
      <c r="A282" s="3"/>
      <c r="B282" s="3"/>
      <c r="C282" s="291" t="str">
        <f>KARTKI!$I$12</f>
        <v>Religia</v>
      </c>
      <c r="D282" s="215"/>
      <c r="E282" s="215"/>
      <c r="F282" s="215"/>
      <c r="G282" s="215"/>
      <c r="H282" s="215"/>
      <c r="I282" s="292" t="str">
        <f>KARTKI!AQ56</f>
        <v>bardzo dobry</v>
      </c>
      <c r="J282" s="215"/>
      <c r="K282" s="215"/>
      <c r="L282" s="215"/>
      <c r="M282" s="204"/>
      <c r="N282" s="3"/>
      <c r="O282" s="291" t="str">
        <f>KARTKI!$I$12</f>
        <v>Religia</v>
      </c>
      <c r="P282" s="215"/>
      <c r="Q282" s="215"/>
      <c r="R282" s="215"/>
      <c r="S282" s="215"/>
      <c r="T282" s="215"/>
      <c r="U282" s="292" t="str">
        <f>KARTKI!AR56</f>
        <v>bardzo dobry</v>
      </c>
      <c r="V282" s="215"/>
      <c r="W282" s="215"/>
      <c r="X282" s="215"/>
      <c r="Y282" s="3"/>
      <c r="Z282" s="3"/>
      <c r="AA282" s="3"/>
      <c r="AB282" s="3"/>
      <c r="AC282" s="3"/>
      <c r="AD282" s="3"/>
      <c r="AE282" s="3"/>
    </row>
    <row r="283" spans="1:31" ht="12.75" customHeight="1" x14ac:dyDescent="0.2">
      <c r="A283" s="3"/>
      <c r="B283" s="3"/>
      <c r="C283" s="291" t="str">
        <f>KARTKI!$J$12</f>
        <v>Język polski</v>
      </c>
      <c r="D283" s="215"/>
      <c r="E283" s="215"/>
      <c r="F283" s="215"/>
      <c r="G283" s="215"/>
      <c r="H283" s="215"/>
      <c r="I283" s="292" t="str">
        <f>KARTKI!AQ57</f>
        <v>dostateczny</v>
      </c>
      <c r="J283" s="215"/>
      <c r="K283" s="215"/>
      <c r="L283" s="215"/>
      <c r="M283" s="204"/>
      <c r="N283" s="3"/>
      <c r="O283" s="291" t="str">
        <f>KARTKI!$J$12</f>
        <v>Język polski</v>
      </c>
      <c r="P283" s="215"/>
      <c r="Q283" s="215"/>
      <c r="R283" s="215"/>
      <c r="S283" s="215"/>
      <c r="T283" s="215"/>
      <c r="U283" s="292" t="str">
        <f>KARTKI!AR57</f>
        <v>dostateczny</v>
      </c>
      <c r="V283" s="215"/>
      <c r="W283" s="215"/>
      <c r="X283" s="215"/>
      <c r="Y283" s="3"/>
      <c r="Z283" s="3"/>
      <c r="AA283" s="3"/>
      <c r="AB283" s="3"/>
      <c r="AC283" s="3"/>
      <c r="AD283" s="3"/>
      <c r="AE283" s="3"/>
    </row>
    <row r="284" spans="1:31" ht="12.75" customHeight="1" x14ac:dyDescent="0.2">
      <c r="A284" s="3"/>
      <c r="B284" s="3"/>
      <c r="C284" s="291" t="str">
        <f>KARTKI!$K$12</f>
        <v>Język angielski</v>
      </c>
      <c r="D284" s="215"/>
      <c r="E284" s="215"/>
      <c r="F284" s="215"/>
      <c r="G284" s="215"/>
      <c r="H284" s="215"/>
      <c r="I284" s="292" t="str">
        <f>KARTKI!AQ58</f>
        <v>dobry</v>
      </c>
      <c r="J284" s="215"/>
      <c r="K284" s="215"/>
      <c r="L284" s="215"/>
      <c r="M284" s="204"/>
      <c r="N284" s="3"/>
      <c r="O284" s="291" t="str">
        <f>KARTKI!$K$12</f>
        <v>Język angielski</v>
      </c>
      <c r="P284" s="215"/>
      <c r="Q284" s="215"/>
      <c r="R284" s="215"/>
      <c r="S284" s="215"/>
      <c r="T284" s="215"/>
      <c r="U284" s="292" t="str">
        <f>KARTKI!AR58</f>
        <v>dobry</v>
      </c>
      <c r="V284" s="215"/>
      <c r="W284" s="215"/>
      <c r="X284" s="215"/>
      <c r="Y284" s="3"/>
      <c r="Z284" s="3"/>
      <c r="AA284" s="3"/>
      <c r="AB284" s="3"/>
      <c r="AC284" s="3"/>
      <c r="AD284" s="3"/>
      <c r="AE284" s="3"/>
    </row>
    <row r="285" spans="1:31" ht="12.75" customHeight="1" x14ac:dyDescent="0.2">
      <c r="A285" s="3"/>
      <c r="B285" s="3"/>
      <c r="C285" s="291" t="str">
        <f>KARTKI!$L$12</f>
        <v>Język niemiecki</v>
      </c>
      <c r="D285" s="215"/>
      <c r="E285" s="215"/>
      <c r="F285" s="215"/>
      <c r="G285" s="215"/>
      <c r="H285" s="215"/>
      <c r="I285" s="292" t="str">
        <f>KARTKI!AQ59</f>
        <v>dostateczny</v>
      </c>
      <c r="J285" s="215"/>
      <c r="K285" s="215"/>
      <c r="L285" s="215"/>
      <c r="M285" s="204"/>
      <c r="N285" s="3"/>
      <c r="O285" s="291" t="str">
        <f>KARTKI!$L$12</f>
        <v>Język niemiecki</v>
      </c>
      <c r="P285" s="215"/>
      <c r="Q285" s="215"/>
      <c r="R285" s="215"/>
      <c r="S285" s="215"/>
      <c r="T285" s="215"/>
      <c r="U285" s="292" t="str">
        <f>KARTKI!AR59</f>
        <v>dostateczny</v>
      </c>
      <c r="V285" s="215"/>
      <c r="W285" s="215"/>
      <c r="X285" s="215"/>
      <c r="Y285" s="3"/>
      <c r="Z285" s="3"/>
      <c r="AA285" s="3"/>
      <c r="AB285" s="3"/>
      <c r="AC285" s="3"/>
      <c r="AD285" s="3"/>
      <c r="AE285" s="3"/>
    </row>
    <row r="286" spans="1:31" ht="12.75" customHeight="1" x14ac:dyDescent="0.2">
      <c r="A286" s="3"/>
      <c r="B286" s="3"/>
      <c r="C286" s="291" t="str">
        <f>KARTKI!$M$12</f>
        <v>Biologia</v>
      </c>
      <c r="D286" s="215"/>
      <c r="E286" s="215"/>
      <c r="F286" s="215"/>
      <c r="G286" s="215"/>
      <c r="H286" s="215"/>
      <c r="I286" s="292" t="str">
        <f>KARTKI!AQ60</f>
        <v>dostateczny</v>
      </c>
      <c r="J286" s="215"/>
      <c r="K286" s="215"/>
      <c r="L286" s="215"/>
      <c r="M286" s="204"/>
      <c r="N286" s="3"/>
      <c r="O286" s="291" t="str">
        <f>KARTKI!$M$12</f>
        <v>Biologia</v>
      </c>
      <c r="P286" s="215"/>
      <c r="Q286" s="215"/>
      <c r="R286" s="215"/>
      <c r="S286" s="215"/>
      <c r="T286" s="215"/>
      <c r="U286" s="292" t="str">
        <f>KARTKI!AR60</f>
        <v>dobry</v>
      </c>
      <c r="V286" s="215"/>
      <c r="W286" s="215"/>
      <c r="X286" s="215"/>
      <c r="Y286" s="3"/>
      <c r="Z286" s="3"/>
      <c r="AA286" s="3"/>
      <c r="AB286" s="3"/>
      <c r="AC286" s="3"/>
      <c r="AD286" s="3"/>
      <c r="AE286" s="3"/>
    </row>
    <row r="287" spans="1:31" ht="12.75" customHeight="1" x14ac:dyDescent="0.2">
      <c r="A287" s="3"/>
      <c r="B287" s="3"/>
      <c r="C287" s="291" t="str">
        <f>KARTKI!$N$12</f>
        <v>Chemia</v>
      </c>
      <c r="D287" s="215"/>
      <c r="E287" s="215"/>
      <c r="F287" s="215"/>
      <c r="G287" s="215"/>
      <c r="H287" s="215"/>
      <c r="I287" s="292" t="str">
        <f>KARTKI!AQ61</f>
        <v>dostateczny</v>
      </c>
      <c r="J287" s="215"/>
      <c r="K287" s="215"/>
      <c r="L287" s="215"/>
      <c r="M287" s="204"/>
      <c r="N287" s="3"/>
      <c r="O287" s="291" t="str">
        <f>KARTKI!$N$12</f>
        <v>Chemia</v>
      </c>
      <c r="P287" s="215"/>
      <c r="Q287" s="215"/>
      <c r="R287" s="215"/>
      <c r="S287" s="215"/>
      <c r="T287" s="215"/>
      <c r="U287" s="292" t="str">
        <f>KARTKI!AR61</f>
        <v>dobry</v>
      </c>
      <c r="V287" s="215"/>
      <c r="W287" s="215"/>
      <c r="X287" s="215"/>
      <c r="Y287" s="3"/>
      <c r="Z287" s="3"/>
      <c r="AA287" s="3"/>
      <c r="AB287" s="3"/>
      <c r="AC287" s="3"/>
      <c r="AD287" s="3"/>
      <c r="AE287" s="3"/>
    </row>
    <row r="288" spans="1:31" ht="12.75" customHeight="1" x14ac:dyDescent="0.2">
      <c r="A288" s="3"/>
      <c r="B288" s="3"/>
      <c r="C288" s="291" t="str">
        <f>KARTKI!$O$12</f>
        <v>Fizyka</v>
      </c>
      <c r="D288" s="215"/>
      <c r="E288" s="215"/>
      <c r="F288" s="215"/>
      <c r="G288" s="215"/>
      <c r="H288" s="215"/>
      <c r="I288" s="292" t="str">
        <f>KARTKI!AQ62</f>
        <v>dobry</v>
      </c>
      <c r="J288" s="215"/>
      <c r="K288" s="215"/>
      <c r="L288" s="215"/>
      <c r="M288" s="204"/>
      <c r="N288" s="3"/>
      <c r="O288" s="291" t="str">
        <f>KARTKI!$O$12</f>
        <v>Fizyka</v>
      </c>
      <c r="P288" s="215"/>
      <c r="Q288" s="215"/>
      <c r="R288" s="215"/>
      <c r="S288" s="215"/>
      <c r="T288" s="215"/>
      <c r="U288" s="292" t="str">
        <f>KARTKI!AR62</f>
        <v>dobry</v>
      </c>
      <c r="V288" s="215"/>
      <c r="W288" s="215"/>
      <c r="X288" s="215"/>
      <c r="Y288" s="3"/>
      <c r="Z288" s="3"/>
      <c r="AA288" s="3"/>
      <c r="AB288" s="3"/>
      <c r="AC288" s="3"/>
      <c r="AD288" s="3"/>
      <c r="AE288" s="3"/>
    </row>
    <row r="289" spans="1:31" ht="12.75" customHeight="1" x14ac:dyDescent="0.2">
      <c r="A289" s="3"/>
      <c r="B289" s="3"/>
      <c r="C289" s="291" t="str">
        <f>KARTKI!$P$12</f>
        <v>Matematyka</v>
      </c>
      <c r="D289" s="215"/>
      <c r="E289" s="215"/>
      <c r="F289" s="215"/>
      <c r="G289" s="215"/>
      <c r="H289" s="215"/>
      <c r="I289" s="292" t="str">
        <f>KARTKI!AQ63</f>
        <v>dobry</v>
      </c>
      <c r="J289" s="215"/>
      <c r="K289" s="215"/>
      <c r="L289" s="215"/>
      <c r="M289" s="204"/>
      <c r="N289" s="3"/>
      <c r="O289" s="291" t="str">
        <f>KARTKI!$P$12</f>
        <v>Matematyka</v>
      </c>
      <c r="P289" s="215"/>
      <c r="Q289" s="215"/>
      <c r="R289" s="215"/>
      <c r="S289" s="215"/>
      <c r="T289" s="215"/>
      <c r="U289" s="292" t="str">
        <f>KARTKI!AR63</f>
        <v>dobry</v>
      </c>
      <c r="V289" s="215"/>
      <c r="W289" s="215"/>
      <c r="X289" s="215"/>
      <c r="Y289" s="3"/>
      <c r="Z289" s="3"/>
      <c r="AA289" s="3"/>
      <c r="AB289" s="3"/>
      <c r="AC289" s="3"/>
      <c r="AD289" s="3"/>
      <c r="AE289" s="3"/>
    </row>
    <row r="290" spans="1:31" ht="12.75" customHeight="1" x14ac:dyDescent="0.2">
      <c r="A290" s="3"/>
      <c r="B290" s="3"/>
      <c r="C290" s="291" t="str">
        <f>KARTKI!$Q$12</f>
        <v>Informatyka</v>
      </c>
      <c r="D290" s="215"/>
      <c r="E290" s="215"/>
      <c r="F290" s="215"/>
      <c r="G290" s="215"/>
      <c r="H290" s="215"/>
      <c r="I290" s="292" t="str">
        <f>KARTKI!AQ64</f>
        <v>dobry</v>
      </c>
      <c r="J290" s="215"/>
      <c r="K290" s="215"/>
      <c r="L290" s="215"/>
      <c r="M290" s="204"/>
      <c r="N290" s="3"/>
      <c r="O290" s="291" t="str">
        <f>KARTKI!$Q$12</f>
        <v>Informatyka</v>
      </c>
      <c r="P290" s="215"/>
      <c r="Q290" s="215"/>
      <c r="R290" s="215"/>
      <c r="S290" s="215"/>
      <c r="T290" s="215"/>
      <c r="U290" s="292" t="str">
        <f>KARTKI!AR64</f>
        <v>bardzo dobry</v>
      </c>
      <c r="V290" s="215"/>
      <c r="W290" s="215"/>
      <c r="X290" s="215"/>
      <c r="Y290" s="3"/>
      <c r="Z290" s="3"/>
      <c r="AA290" s="3"/>
      <c r="AB290" s="3"/>
      <c r="AC290" s="3"/>
      <c r="AD290" s="3"/>
      <c r="AE290" s="3"/>
    </row>
    <row r="291" spans="1:31" ht="12.75" customHeight="1" x14ac:dyDescent="0.2">
      <c r="A291" s="3"/>
      <c r="B291" s="3"/>
      <c r="C291" s="291" t="str">
        <f>KARTKI!$R$12</f>
        <v>Geografia</v>
      </c>
      <c r="D291" s="215"/>
      <c r="E291" s="215"/>
      <c r="F291" s="215"/>
      <c r="G291" s="215"/>
      <c r="H291" s="215"/>
      <c r="I291" s="292" t="str">
        <f>KARTKI!AQ65</f>
        <v>bardzo dobry</v>
      </c>
      <c r="J291" s="215"/>
      <c r="K291" s="215"/>
      <c r="L291" s="215"/>
      <c r="M291" s="204"/>
      <c r="N291" s="3"/>
      <c r="O291" s="291" t="str">
        <f>KARTKI!$R$12</f>
        <v>Geografia</v>
      </c>
      <c r="P291" s="215"/>
      <c r="Q291" s="215"/>
      <c r="R291" s="215"/>
      <c r="S291" s="215"/>
      <c r="T291" s="215"/>
      <c r="U291" s="292" t="str">
        <f>KARTKI!AR65</f>
        <v>dobry</v>
      </c>
      <c r="V291" s="215"/>
      <c r="W291" s="215"/>
      <c r="X291" s="215"/>
      <c r="Y291" s="3"/>
      <c r="Z291" s="3"/>
      <c r="AA291" s="3"/>
      <c r="AB291" s="3"/>
      <c r="AC291" s="3"/>
      <c r="AD291" s="3"/>
      <c r="AE291" s="3"/>
    </row>
    <row r="292" spans="1:31" ht="12.75" customHeight="1" x14ac:dyDescent="0.2">
      <c r="A292" s="3"/>
      <c r="B292" s="3"/>
      <c r="C292" s="291" t="str">
        <f>KARTKI!$S$12</f>
        <v>Edukacja dla bezpiecz.</v>
      </c>
      <c r="D292" s="215"/>
      <c r="E292" s="215"/>
      <c r="F292" s="215"/>
      <c r="G292" s="215"/>
      <c r="H292" s="215"/>
      <c r="I292" s="292" t="str">
        <f>KARTKI!AQ66</f>
        <v>dobry</v>
      </c>
      <c r="J292" s="215"/>
      <c r="K292" s="215"/>
      <c r="L292" s="215"/>
      <c r="M292" s="204"/>
      <c r="N292" s="3"/>
      <c r="O292" s="291" t="str">
        <f>KARTKI!$S$12</f>
        <v>Edukacja dla bezpiecz.</v>
      </c>
      <c r="P292" s="215"/>
      <c r="Q292" s="215"/>
      <c r="R292" s="215"/>
      <c r="S292" s="215"/>
      <c r="T292" s="215"/>
      <c r="U292" s="292" t="str">
        <f>KARTKI!AR66</f>
        <v>dobry</v>
      </c>
      <c r="V292" s="215"/>
      <c r="W292" s="215"/>
      <c r="X292" s="215"/>
      <c r="Y292" s="3"/>
      <c r="Z292" s="3"/>
      <c r="AA292" s="3"/>
      <c r="AB292" s="3"/>
      <c r="AC292" s="3"/>
      <c r="AD292" s="3"/>
      <c r="AE292" s="3"/>
    </row>
    <row r="293" spans="1:31" ht="12.75" customHeight="1" x14ac:dyDescent="0.2">
      <c r="A293" s="3"/>
      <c r="B293" s="3"/>
      <c r="C293" s="291" t="str">
        <f>KARTKI!$T$12</f>
        <v>Wiedza o społeczeństwie</v>
      </c>
      <c r="D293" s="215"/>
      <c r="E293" s="215"/>
      <c r="F293" s="215"/>
      <c r="G293" s="215"/>
      <c r="H293" s="215"/>
      <c r="I293" s="292" t="str">
        <f>KARTKI!AQ67</f>
        <v>dobry</v>
      </c>
      <c r="J293" s="215"/>
      <c r="K293" s="215"/>
      <c r="L293" s="215"/>
      <c r="M293" s="204"/>
      <c r="N293" s="3"/>
      <c r="O293" s="291" t="str">
        <f>KARTKI!$T$12</f>
        <v>Wiedza o społeczeństwie</v>
      </c>
      <c r="P293" s="215"/>
      <c r="Q293" s="215"/>
      <c r="R293" s="215"/>
      <c r="S293" s="215"/>
      <c r="T293" s="215"/>
      <c r="U293" s="292" t="str">
        <f>KARTKI!AR67</f>
        <v>dobry</v>
      </c>
      <c r="V293" s="215"/>
      <c r="W293" s="215"/>
      <c r="X293" s="215"/>
      <c r="Y293" s="3"/>
      <c r="Z293" s="3"/>
      <c r="AA293" s="3"/>
      <c r="AB293" s="3"/>
      <c r="AC293" s="3"/>
      <c r="AD293" s="3"/>
      <c r="AE293" s="3"/>
    </row>
    <row r="294" spans="1:31" ht="12.75" customHeight="1" x14ac:dyDescent="0.2">
      <c r="A294" s="3"/>
      <c r="B294" s="3"/>
      <c r="C294" s="291" t="s">
        <v>52</v>
      </c>
      <c r="D294" s="215"/>
      <c r="E294" s="215"/>
      <c r="F294" s="215"/>
      <c r="G294" s="215"/>
      <c r="H294" s="215"/>
      <c r="I294" s="292" t="s">
        <v>149</v>
      </c>
      <c r="J294" s="215"/>
      <c r="K294" s="215"/>
      <c r="L294" s="215"/>
      <c r="M294" s="204"/>
      <c r="N294" s="3"/>
      <c r="O294" s="291" t="s">
        <v>52</v>
      </c>
      <c r="P294" s="215"/>
      <c r="Q294" s="215"/>
      <c r="R294" s="215"/>
      <c r="S294" s="215"/>
      <c r="T294" s="215"/>
      <c r="U294" s="292" t="s">
        <v>148</v>
      </c>
      <c r="V294" s="215"/>
      <c r="W294" s="215"/>
      <c r="X294" s="215"/>
      <c r="Y294" s="3"/>
      <c r="Z294" s="3"/>
      <c r="AA294" s="3"/>
      <c r="AB294" s="3"/>
      <c r="AC294" s="3"/>
      <c r="AD294" s="3"/>
      <c r="AE294" s="3"/>
    </row>
    <row r="295" spans="1:31" ht="12.75" customHeight="1" x14ac:dyDescent="0.2">
      <c r="A295" s="3"/>
      <c r="B295" s="3"/>
      <c r="C295" s="291" t="s">
        <v>135</v>
      </c>
      <c r="D295" s="215"/>
      <c r="E295" s="215"/>
      <c r="F295" s="215"/>
      <c r="G295" s="215"/>
      <c r="H295" s="215"/>
      <c r="I295" s="292" t="s">
        <v>149</v>
      </c>
      <c r="J295" s="215"/>
      <c r="K295" s="215"/>
      <c r="L295" s="215"/>
      <c r="M295" s="204"/>
      <c r="N295" s="3"/>
      <c r="O295" s="291" t="s">
        <v>135</v>
      </c>
      <c r="P295" s="215"/>
      <c r="Q295" s="215"/>
      <c r="R295" s="215"/>
      <c r="S295" s="215"/>
      <c r="T295" s="215"/>
      <c r="U295" s="292" t="s">
        <v>150</v>
      </c>
      <c r="V295" s="215"/>
      <c r="W295" s="215"/>
      <c r="X295" s="215"/>
      <c r="Y295" s="3"/>
      <c r="Z295" s="3"/>
      <c r="AA295" s="3"/>
      <c r="AB295" s="3"/>
      <c r="AC295" s="3"/>
      <c r="AD295" s="3"/>
      <c r="AE295" s="3"/>
    </row>
    <row r="296" spans="1:31" ht="12.75" customHeight="1" x14ac:dyDescent="0.2">
      <c r="A296" s="3"/>
      <c r="B296" s="3"/>
      <c r="C296" s="291"/>
      <c r="D296" s="215"/>
      <c r="E296" s="215"/>
      <c r="F296" s="215"/>
      <c r="G296" s="215"/>
      <c r="H296" s="215"/>
      <c r="I296" s="292"/>
      <c r="J296" s="215"/>
      <c r="K296" s="215"/>
      <c r="L296" s="215"/>
      <c r="M296" s="204"/>
      <c r="N296" s="3"/>
      <c r="O296" s="291"/>
      <c r="P296" s="215"/>
      <c r="Q296" s="215"/>
      <c r="R296" s="215"/>
      <c r="S296" s="215"/>
      <c r="T296" s="215"/>
      <c r="U296" s="292"/>
      <c r="V296" s="215"/>
      <c r="W296" s="215"/>
      <c r="X296" s="215"/>
      <c r="Y296" s="3"/>
      <c r="Z296" s="3"/>
      <c r="AA296" s="3"/>
      <c r="AB296" s="3"/>
      <c r="AC296" s="3"/>
      <c r="AD296" s="3"/>
      <c r="AE296" s="3"/>
    </row>
    <row r="297" spans="1:31" ht="12.75" customHeight="1" x14ac:dyDescent="0.2">
      <c r="A297" s="3"/>
      <c r="B297" s="3"/>
      <c r="C297" s="207"/>
      <c r="D297" s="207"/>
      <c r="E297" s="207"/>
      <c r="F297" s="207"/>
      <c r="G297" s="293" t="s">
        <v>145</v>
      </c>
      <c r="H297" s="215"/>
      <c r="I297" s="215"/>
      <c r="J297" s="215"/>
      <c r="K297" s="215"/>
      <c r="L297" s="215"/>
      <c r="M297" s="204"/>
      <c r="N297" s="3"/>
      <c r="O297" s="207"/>
      <c r="P297" s="207"/>
      <c r="Q297" s="207"/>
      <c r="R297" s="207"/>
      <c r="S297" s="293" t="s">
        <v>145</v>
      </c>
      <c r="T297" s="215"/>
      <c r="U297" s="215"/>
      <c r="V297" s="215"/>
      <c r="W297" s="215"/>
      <c r="X297" s="215"/>
      <c r="Y297" s="3"/>
      <c r="Z297" s="3"/>
      <c r="AA297" s="3"/>
      <c r="AB297" s="3"/>
      <c r="AC297" s="3"/>
      <c r="AD297" s="3"/>
      <c r="AE297" s="3"/>
    </row>
    <row r="298" spans="1:31" ht="12.75" customHeight="1" x14ac:dyDescent="0.2">
      <c r="A298" s="3"/>
      <c r="B298" s="3"/>
      <c r="C298" s="292" t="str">
        <f>KARTKI!$E$8</f>
        <v>08.06.2020 r.</v>
      </c>
      <c r="D298" s="215"/>
      <c r="E298" s="215"/>
      <c r="F298" s="207"/>
      <c r="G298" s="295" t="str">
        <f>KARTKI!$E$7</f>
        <v>mgr Iwona Bodziony</v>
      </c>
      <c r="H298" s="215"/>
      <c r="I298" s="215"/>
      <c r="J298" s="215"/>
      <c r="K298" s="215"/>
      <c r="L298" s="215"/>
      <c r="M298" s="204"/>
      <c r="N298" s="3"/>
      <c r="O298" s="292" t="str">
        <f>KARTKI!$E$8</f>
        <v>08.06.2020 r.</v>
      </c>
      <c r="P298" s="215"/>
      <c r="Q298" s="215"/>
      <c r="R298" s="207"/>
      <c r="S298" s="295" t="str">
        <f>KARTKI!$E$7</f>
        <v>mgr Iwona Bodziony</v>
      </c>
      <c r="T298" s="215"/>
      <c r="U298" s="215"/>
      <c r="V298" s="215"/>
      <c r="W298" s="215"/>
      <c r="X298" s="215"/>
      <c r="Y298" s="3"/>
      <c r="Z298" s="3"/>
      <c r="AA298" s="3"/>
      <c r="AB298" s="3"/>
      <c r="AC298" s="3"/>
      <c r="AD298" s="3"/>
      <c r="AE298" s="3"/>
    </row>
    <row r="299" spans="1:31" ht="12.75" customHeight="1" x14ac:dyDescent="0.2">
      <c r="A299" s="3"/>
      <c r="B299" s="3"/>
      <c r="C299" s="203"/>
      <c r="D299" s="292"/>
      <c r="E299" s="215"/>
      <c r="F299" s="215"/>
      <c r="G299" s="215"/>
      <c r="H299" s="215"/>
      <c r="I299" s="292"/>
      <c r="J299" s="215"/>
      <c r="K299" s="215"/>
      <c r="L299" s="215"/>
      <c r="M299" s="204"/>
      <c r="N299" s="3"/>
      <c r="O299" s="203"/>
      <c r="P299" s="292"/>
      <c r="Q299" s="215"/>
      <c r="R299" s="215"/>
      <c r="S299" s="215"/>
      <c r="T299" s="215"/>
      <c r="U299" s="292"/>
      <c r="V299" s="215"/>
      <c r="W299" s="215"/>
      <c r="X299" s="215"/>
      <c r="Y299" s="3"/>
      <c r="Z299" s="3"/>
      <c r="AA299" s="3"/>
      <c r="AB299" s="3"/>
      <c r="AC299" s="3"/>
      <c r="AD299" s="3"/>
      <c r="AE299" s="3"/>
    </row>
    <row r="300" spans="1:31" ht="12.75" customHeight="1" x14ac:dyDescent="0.2">
      <c r="A300" s="3"/>
      <c r="B300" s="3"/>
      <c r="C300" s="203"/>
      <c r="D300" s="292"/>
      <c r="E300" s="215"/>
      <c r="F300" s="215"/>
      <c r="G300" s="215"/>
      <c r="H300" s="215"/>
      <c r="I300" s="292"/>
      <c r="J300" s="215"/>
      <c r="K300" s="215"/>
      <c r="L300" s="215"/>
      <c r="M300" s="204"/>
      <c r="N300" s="3"/>
      <c r="O300" s="203"/>
      <c r="P300" s="292"/>
      <c r="Q300" s="215"/>
      <c r="R300" s="215"/>
      <c r="S300" s="215"/>
      <c r="T300" s="215"/>
      <c r="U300" s="292"/>
      <c r="V300" s="215"/>
      <c r="W300" s="215"/>
      <c r="X300" s="215"/>
      <c r="Y300" s="3"/>
      <c r="Z300" s="3"/>
      <c r="AA300" s="3"/>
      <c r="AB300" s="3"/>
      <c r="AC300" s="3"/>
      <c r="AD300" s="3"/>
      <c r="AE300" s="3"/>
    </row>
    <row r="301" spans="1:31" ht="12.75" customHeight="1" x14ac:dyDescent="0.2">
      <c r="A301" s="3"/>
      <c r="B301" s="3"/>
      <c r="C301" s="292"/>
      <c r="D301" s="215"/>
      <c r="E301" s="215"/>
      <c r="F301" s="215"/>
      <c r="G301" s="215"/>
      <c r="H301" s="215"/>
      <c r="I301" s="292"/>
      <c r="J301" s="215"/>
      <c r="K301" s="215"/>
      <c r="L301" s="215"/>
      <c r="M301" s="204"/>
      <c r="N301" s="3"/>
      <c r="O301" s="292"/>
      <c r="P301" s="215"/>
      <c r="Q301" s="215"/>
      <c r="R301" s="215"/>
      <c r="S301" s="215"/>
      <c r="T301" s="215"/>
      <c r="U301" s="292"/>
      <c r="V301" s="215"/>
      <c r="W301" s="215"/>
      <c r="X301" s="215"/>
      <c r="Y301" s="3"/>
      <c r="Z301" s="3"/>
      <c r="AA301" s="3"/>
      <c r="AB301" s="3"/>
      <c r="AC301" s="3"/>
      <c r="AD301" s="3"/>
      <c r="AE301" s="3"/>
    </row>
    <row r="302" spans="1:31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204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customHeight="1" x14ac:dyDescent="0.2">
      <c r="A303" s="3"/>
      <c r="B303" s="3"/>
      <c r="C303" s="207"/>
      <c r="D303" s="207"/>
      <c r="E303" s="207"/>
      <c r="F303" s="207"/>
      <c r="G303" s="293"/>
      <c r="H303" s="215"/>
      <c r="I303" s="215"/>
      <c r="J303" s="215"/>
      <c r="K303" s="215"/>
      <c r="L303" s="215"/>
      <c r="M303" s="204"/>
      <c r="N303" s="3"/>
      <c r="O303" s="207"/>
      <c r="P303" s="207"/>
      <c r="Q303" s="207"/>
      <c r="R303" s="207"/>
      <c r="S303" s="293"/>
      <c r="T303" s="215"/>
      <c r="U303" s="215"/>
      <c r="V303" s="215"/>
      <c r="W303" s="215"/>
      <c r="X303" s="215"/>
      <c r="Y303" s="3"/>
      <c r="Z303" s="3"/>
      <c r="AA303" s="3"/>
      <c r="AB303" s="3"/>
      <c r="AC303" s="3"/>
      <c r="AD303" s="3"/>
      <c r="AE303" s="3"/>
    </row>
    <row r="304" spans="1:31" ht="12.75" customHeight="1" x14ac:dyDescent="0.2">
      <c r="A304" s="3"/>
      <c r="B304" s="3"/>
      <c r="C304" s="292"/>
      <c r="D304" s="215"/>
      <c r="E304" s="215"/>
      <c r="F304" s="207"/>
      <c r="G304" s="295"/>
      <c r="H304" s="215"/>
      <c r="I304" s="215"/>
      <c r="J304" s="215"/>
      <c r="K304" s="215"/>
      <c r="L304" s="215"/>
      <c r="M304" s="204"/>
      <c r="N304" s="3"/>
      <c r="O304" s="292"/>
      <c r="P304" s="215"/>
      <c r="Q304" s="215"/>
      <c r="R304" s="207"/>
      <c r="S304" s="295"/>
      <c r="T304" s="215"/>
      <c r="U304" s="215"/>
      <c r="V304" s="215"/>
      <c r="W304" s="215"/>
      <c r="X304" s="215"/>
      <c r="Y304" s="3"/>
      <c r="Z304" s="3"/>
      <c r="AA304" s="3"/>
      <c r="AB304" s="3"/>
      <c r="AC304" s="3"/>
      <c r="AD304" s="3"/>
      <c r="AE304" s="3"/>
    </row>
    <row r="305" spans="1:31" ht="22.5" customHeight="1" x14ac:dyDescent="0.2">
      <c r="A305" s="3"/>
      <c r="B305" s="3"/>
      <c r="C305" s="207"/>
      <c r="D305" s="207"/>
      <c r="E305" s="207"/>
      <c r="F305" s="207"/>
      <c r="G305" s="208"/>
      <c r="H305" s="3"/>
      <c r="I305" s="3"/>
      <c r="J305" s="3"/>
      <c r="K305" s="3"/>
      <c r="L305" s="3"/>
      <c r="M305" s="204"/>
      <c r="N305" s="3"/>
      <c r="O305" s="207"/>
      <c r="P305" s="207"/>
      <c r="Q305" s="207"/>
      <c r="R305" s="207"/>
      <c r="S305" s="208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204"/>
      <c r="N306" s="21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customHeight="1" x14ac:dyDescent="0.2">
      <c r="A307" s="3"/>
      <c r="B307" s="216"/>
      <c r="C307" s="215"/>
      <c r="D307" s="200"/>
      <c r="E307" s="293"/>
      <c r="F307" s="215"/>
      <c r="G307" s="215"/>
      <c r="H307" s="215"/>
      <c r="I307" s="292"/>
      <c r="J307" s="215"/>
      <c r="K307" s="215"/>
      <c r="L307" s="3"/>
      <c r="M307" s="3"/>
      <c r="N307" s="3"/>
      <c r="O307" s="216"/>
      <c r="P307" s="215"/>
      <c r="Q307" s="200"/>
      <c r="R307" s="293"/>
      <c r="S307" s="215"/>
      <c r="T307" s="215"/>
      <c r="U307" s="215"/>
      <c r="V307" s="292"/>
      <c r="W307" s="215"/>
      <c r="X307" s="215"/>
      <c r="Y307" s="3"/>
      <c r="Z307" s="3"/>
      <c r="AA307" s="3"/>
      <c r="AB307" s="3"/>
      <c r="AC307" s="3"/>
      <c r="AD307" s="3"/>
      <c r="AE307" s="3"/>
    </row>
    <row r="308" spans="1:31" ht="12.75" customHeight="1" x14ac:dyDescent="0.2">
      <c r="A308" s="3"/>
      <c r="B308" s="3"/>
      <c r="C308" s="3"/>
      <c r="D308" s="3"/>
      <c r="E308" s="216"/>
      <c r="F308" s="215"/>
      <c r="G308" s="20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216"/>
      <c r="S308" s="215"/>
      <c r="T308" s="201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customHeight="1" x14ac:dyDescent="0.2">
      <c r="A309" s="3"/>
      <c r="B309" s="3"/>
      <c r="C309" s="202"/>
      <c r="D309" s="296" t="str">
        <f>KARTKI!$D$36</f>
        <v>Wajnbrener Dorota</v>
      </c>
      <c r="E309" s="215"/>
      <c r="F309" s="215"/>
      <c r="G309" s="215"/>
      <c r="H309" s="215"/>
      <c r="I309" s="215"/>
      <c r="J309" s="215"/>
      <c r="K309" s="203" t="s">
        <v>143</v>
      </c>
      <c r="L309" s="200">
        <f>KARTKI!$B$36</f>
        <v>23</v>
      </c>
      <c r="M309" s="204" t="s">
        <v>144</v>
      </c>
      <c r="N309" s="3"/>
      <c r="O309" s="202"/>
      <c r="P309" s="296" t="s">
        <v>89</v>
      </c>
      <c r="Q309" s="215"/>
      <c r="R309" s="215"/>
      <c r="S309" s="215"/>
      <c r="T309" s="215"/>
      <c r="U309" s="215"/>
      <c r="V309" s="215"/>
      <c r="W309" s="203" t="s">
        <v>143</v>
      </c>
      <c r="X309" s="200">
        <v>18</v>
      </c>
      <c r="Y309" s="201" t="s">
        <v>144</v>
      </c>
      <c r="Z309" s="3"/>
      <c r="AA309" s="3"/>
      <c r="AB309" s="3"/>
      <c r="AC309" s="3"/>
      <c r="AD309" s="3"/>
      <c r="AE309" s="3"/>
    </row>
    <row r="310" spans="1:31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204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customHeight="1" x14ac:dyDescent="0.2">
      <c r="A311" s="3"/>
      <c r="B311" s="3"/>
      <c r="C311" s="292" t="s">
        <v>40</v>
      </c>
      <c r="D311" s="215"/>
      <c r="E311" s="215"/>
      <c r="F311" s="215"/>
      <c r="G311" s="215"/>
      <c r="H311" s="215"/>
      <c r="I311" s="292" t="str">
        <f>KARTKI!AS55</f>
        <v/>
      </c>
      <c r="J311" s="215"/>
      <c r="K311" s="215"/>
      <c r="L311" s="215"/>
      <c r="M311" s="204"/>
      <c r="N311" s="3"/>
      <c r="O311" s="292" t="s">
        <v>40</v>
      </c>
      <c r="P311" s="215"/>
      <c r="Q311" s="215"/>
      <c r="R311" s="215"/>
      <c r="S311" s="215"/>
      <c r="T311" s="215"/>
      <c r="U311" s="292" t="s">
        <v>153</v>
      </c>
      <c r="V311" s="215"/>
      <c r="W311" s="215"/>
      <c r="X311" s="215"/>
      <c r="Y311" s="3"/>
      <c r="Z311" s="3"/>
      <c r="AA311" s="3"/>
      <c r="AB311" s="3"/>
      <c r="AC311" s="3"/>
      <c r="AD311" s="3"/>
      <c r="AE311" s="3"/>
    </row>
    <row r="312" spans="1:31" ht="12.75" customHeight="1" x14ac:dyDescent="0.2">
      <c r="A312" s="3"/>
      <c r="B312" s="3"/>
      <c r="C312" s="291" t="str">
        <f>KARTKI!$I$12</f>
        <v>Religia</v>
      </c>
      <c r="D312" s="215"/>
      <c r="E312" s="215"/>
      <c r="F312" s="215"/>
      <c r="G312" s="215"/>
      <c r="H312" s="215"/>
      <c r="I312" s="292" t="str">
        <f>KARTKI!AS56</f>
        <v>celujący</v>
      </c>
      <c r="J312" s="215"/>
      <c r="K312" s="215"/>
      <c r="L312" s="215"/>
      <c r="M312" s="204"/>
      <c r="N312" s="3"/>
      <c r="O312" s="291" t="str">
        <f>KARTKI!$I$12</f>
        <v>Religia</v>
      </c>
      <c r="P312" s="215"/>
      <c r="Q312" s="215"/>
      <c r="R312" s="215"/>
      <c r="S312" s="215"/>
      <c r="T312" s="215"/>
      <c r="U312" s="292" t="s">
        <v>150</v>
      </c>
      <c r="V312" s="215"/>
      <c r="W312" s="215"/>
      <c r="X312" s="215"/>
      <c r="Y312" s="3"/>
      <c r="Z312" s="3"/>
      <c r="AA312" s="3"/>
      <c r="AB312" s="3"/>
      <c r="AC312" s="3"/>
      <c r="AD312" s="3"/>
      <c r="AE312" s="3"/>
    </row>
    <row r="313" spans="1:31" ht="12.75" customHeight="1" x14ac:dyDescent="0.2">
      <c r="A313" s="3"/>
      <c r="B313" s="3"/>
      <c r="C313" s="291" t="str">
        <f>KARTKI!$J$12</f>
        <v>Język polski</v>
      </c>
      <c r="D313" s="215"/>
      <c r="E313" s="215"/>
      <c r="F313" s="215"/>
      <c r="G313" s="215"/>
      <c r="H313" s="215"/>
      <c r="I313" s="292" t="str">
        <f>KARTKI!AS57</f>
        <v>dobry</v>
      </c>
      <c r="J313" s="215"/>
      <c r="K313" s="215"/>
      <c r="L313" s="215"/>
      <c r="M313" s="204"/>
      <c r="N313" s="3"/>
      <c r="O313" s="291" t="str">
        <f>KARTKI!$J$12</f>
        <v>Język polski</v>
      </c>
      <c r="P313" s="215"/>
      <c r="Q313" s="215"/>
      <c r="R313" s="215"/>
      <c r="S313" s="215"/>
      <c r="T313" s="215"/>
      <c r="U313" s="292" t="s">
        <v>148</v>
      </c>
      <c r="V313" s="215"/>
      <c r="W313" s="215"/>
      <c r="X313" s="215"/>
      <c r="Y313" s="3"/>
      <c r="Z313" s="3"/>
      <c r="AA313" s="3"/>
      <c r="AB313" s="3"/>
      <c r="AC313" s="3"/>
      <c r="AD313" s="3"/>
      <c r="AE313" s="3"/>
    </row>
    <row r="314" spans="1:31" ht="12.75" customHeight="1" x14ac:dyDescent="0.2">
      <c r="A314" s="3"/>
      <c r="B314" s="3"/>
      <c r="C314" s="291" t="str">
        <f>KARTKI!$K$12</f>
        <v>Język angielski</v>
      </c>
      <c r="D314" s="215"/>
      <c r="E314" s="215"/>
      <c r="F314" s="215"/>
      <c r="G314" s="215"/>
      <c r="H314" s="215"/>
      <c r="I314" s="292" t="str">
        <f>KARTKI!AS58</f>
        <v>bardzo dobry</v>
      </c>
      <c r="J314" s="215"/>
      <c r="K314" s="215"/>
      <c r="L314" s="215"/>
      <c r="M314" s="204"/>
      <c r="N314" s="3"/>
      <c r="O314" s="291" t="str">
        <f>KARTKI!$K$12</f>
        <v>Język angielski</v>
      </c>
      <c r="P314" s="215"/>
      <c r="Q314" s="215"/>
      <c r="R314" s="215"/>
      <c r="S314" s="215"/>
      <c r="T314" s="215"/>
      <c r="U314" s="292" t="s">
        <v>148</v>
      </c>
      <c r="V314" s="215"/>
      <c r="W314" s="215"/>
      <c r="X314" s="215"/>
      <c r="Y314" s="3"/>
      <c r="Z314" s="3"/>
      <c r="AA314" s="3"/>
      <c r="AB314" s="3"/>
      <c r="AC314" s="3"/>
      <c r="AD314" s="3"/>
      <c r="AE314" s="3"/>
    </row>
    <row r="315" spans="1:31" ht="12.75" customHeight="1" x14ac:dyDescent="0.2">
      <c r="A315" s="3"/>
      <c r="B315" s="3"/>
      <c r="C315" s="291" t="str">
        <f>KARTKI!$L$12</f>
        <v>Język niemiecki</v>
      </c>
      <c r="D315" s="215"/>
      <c r="E315" s="215"/>
      <c r="F315" s="215"/>
      <c r="G315" s="215"/>
      <c r="H315" s="215"/>
      <c r="I315" s="292" t="str">
        <f>KARTKI!AS59</f>
        <v>bardzo dobry</v>
      </c>
      <c r="J315" s="215"/>
      <c r="K315" s="215"/>
      <c r="L315" s="215"/>
      <c r="M315" s="204"/>
      <c r="N315" s="3"/>
      <c r="O315" s="291" t="str">
        <f>KARTKI!$L$12</f>
        <v>Język niemiecki</v>
      </c>
      <c r="P315" s="215"/>
      <c r="Q315" s="215"/>
      <c r="R315" s="215"/>
      <c r="S315" s="215"/>
      <c r="T315" s="215"/>
      <c r="U315" s="292" t="s">
        <v>148</v>
      </c>
      <c r="V315" s="215"/>
      <c r="W315" s="215"/>
      <c r="X315" s="215"/>
      <c r="Y315" s="3"/>
      <c r="Z315" s="3"/>
      <c r="AA315" s="3"/>
      <c r="AB315" s="3"/>
      <c r="AC315" s="3"/>
      <c r="AD315" s="3"/>
      <c r="AE315" s="3"/>
    </row>
    <row r="316" spans="1:31" ht="12.75" customHeight="1" x14ac:dyDescent="0.2">
      <c r="A316" s="3"/>
      <c r="B316" s="3"/>
      <c r="C316" s="291" t="str">
        <f>KARTKI!$M$12</f>
        <v>Biologia</v>
      </c>
      <c r="D316" s="215"/>
      <c r="E316" s="215"/>
      <c r="F316" s="215"/>
      <c r="G316" s="215"/>
      <c r="H316" s="215"/>
      <c r="I316" s="292" t="str">
        <f>KARTKI!AS60</f>
        <v>bardzo dobry</v>
      </c>
      <c r="J316" s="215"/>
      <c r="K316" s="215"/>
      <c r="L316" s="215"/>
      <c r="M316" s="204"/>
      <c r="N316" s="3"/>
      <c r="O316" s="291" t="str">
        <f>KARTKI!$M$12</f>
        <v>Biologia</v>
      </c>
      <c r="P316" s="215"/>
      <c r="Q316" s="215"/>
      <c r="R316" s="215"/>
      <c r="S316" s="215"/>
      <c r="T316" s="215"/>
      <c r="U316" s="292" t="s">
        <v>148</v>
      </c>
      <c r="V316" s="215"/>
      <c r="W316" s="215"/>
      <c r="X316" s="215"/>
      <c r="Y316" s="3"/>
      <c r="Z316" s="3"/>
      <c r="AA316" s="3"/>
      <c r="AB316" s="3"/>
      <c r="AC316" s="3"/>
      <c r="AD316" s="3"/>
      <c r="AE316" s="3"/>
    </row>
    <row r="317" spans="1:31" ht="12.75" customHeight="1" x14ac:dyDescent="0.2">
      <c r="A317" s="3"/>
      <c r="B317" s="3"/>
      <c r="C317" s="291" t="str">
        <f>KARTKI!$N$12</f>
        <v>Chemia</v>
      </c>
      <c r="D317" s="215"/>
      <c r="E317" s="215"/>
      <c r="F317" s="215"/>
      <c r="G317" s="215"/>
      <c r="H317" s="215"/>
      <c r="I317" s="292" t="str">
        <f>KARTKI!AS61</f>
        <v>bardzo dobry</v>
      </c>
      <c r="J317" s="215"/>
      <c r="K317" s="215"/>
      <c r="L317" s="215"/>
      <c r="M317" s="204"/>
      <c r="N317" s="3"/>
      <c r="O317" s="291" t="str">
        <f>KARTKI!$N$12</f>
        <v>Chemia</v>
      </c>
      <c r="P317" s="215"/>
      <c r="Q317" s="215"/>
      <c r="R317" s="215"/>
      <c r="S317" s="215"/>
      <c r="T317" s="215"/>
      <c r="U317" s="292" t="s">
        <v>148</v>
      </c>
      <c r="V317" s="215"/>
      <c r="W317" s="215"/>
      <c r="X317" s="215"/>
      <c r="Y317" s="3"/>
      <c r="Z317" s="3"/>
      <c r="AA317" s="3"/>
      <c r="AB317" s="3"/>
      <c r="AC317" s="3"/>
      <c r="AD317" s="3"/>
      <c r="AE317" s="3"/>
    </row>
    <row r="318" spans="1:31" ht="12.75" customHeight="1" x14ac:dyDescent="0.2">
      <c r="A318" s="3"/>
      <c r="B318" s="3"/>
      <c r="C318" s="291" t="str">
        <f>KARTKI!$O$12</f>
        <v>Fizyka</v>
      </c>
      <c r="D318" s="215"/>
      <c r="E318" s="215"/>
      <c r="F318" s="215"/>
      <c r="G318" s="215"/>
      <c r="H318" s="215"/>
      <c r="I318" s="292" t="str">
        <f>KARTKI!AS62</f>
        <v>bardzo dobry</v>
      </c>
      <c r="J318" s="215"/>
      <c r="K318" s="215"/>
      <c r="L318" s="215"/>
      <c r="M318" s="204"/>
      <c r="N318" s="3"/>
      <c r="O318" s="291" t="str">
        <f>KARTKI!$O$12</f>
        <v>Fizyka</v>
      </c>
      <c r="P318" s="215"/>
      <c r="Q318" s="215"/>
      <c r="R318" s="215"/>
      <c r="S318" s="215"/>
      <c r="T318" s="215"/>
      <c r="U318" s="292" t="s">
        <v>148</v>
      </c>
      <c r="V318" s="215"/>
      <c r="W318" s="215"/>
      <c r="X318" s="215"/>
      <c r="Y318" s="3"/>
      <c r="Z318" s="3"/>
      <c r="AA318" s="3"/>
      <c r="AB318" s="3"/>
      <c r="AC318" s="3"/>
      <c r="AD318" s="3"/>
      <c r="AE318" s="3"/>
    </row>
    <row r="319" spans="1:31" ht="12.75" customHeight="1" x14ac:dyDescent="0.2">
      <c r="A319" s="3"/>
      <c r="B319" s="3"/>
      <c r="C319" s="291" t="str">
        <f>KARTKI!$P$12</f>
        <v>Matematyka</v>
      </c>
      <c r="D319" s="215"/>
      <c r="E319" s="215"/>
      <c r="F319" s="215"/>
      <c r="G319" s="215"/>
      <c r="H319" s="215"/>
      <c r="I319" s="292" t="str">
        <f>KARTKI!AS63</f>
        <v>dobry</v>
      </c>
      <c r="J319" s="215"/>
      <c r="K319" s="215"/>
      <c r="L319" s="215"/>
      <c r="M319" s="204"/>
      <c r="N319" s="3"/>
      <c r="O319" s="291" t="str">
        <f>KARTKI!$P$12</f>
        <v>Matematyka</v>
      </c>
      <c r="P319" s="215"/>
      <c r="Q319" s="215"/>
      <c r="R319" s="215"/>
      <c r="S319" s="215"/>
      <c r="T319" s="215"/>
      <c r="U319" s="292" t="s">
        <v>148</v>
      </c>
      <c r="V319" s="215"/>
      <c r="W319" s="215"/>
      <c r="X319" s="215"/>
      <c r="Y319" s="3"/>
      <c r="Z319" s="3"/>
      <c r="AA319" s="3"/>
      <c r="AB319" s="3"/>
      <c r="AC319" s="3"/>
      <c r="AD319" s="3"/>
      <c r="AE319" s="3"/>
    </row>
    <row r="320" spans="1:31" ht="12.75" customHeight="1" x14ac:dyDescent="0.2">
      <c r="A320" s="3"/>
      <c r="B320" s="3"/>
      <c r="C320" s="291" t="str">
        <f>KARTKI!$Q$12</f>
        <v>Informatyka</v>
      </c>
      <c r="D320" s="215"/>
      <c r="E320" s="215"/>
      <c r="F320" s="215"/>
      <c r="G320" s="215"/>
      <c r="H320" s="215"/>
      <c r="I320" s="292" t="str">
        <f>KARTKI!AS64</f>
        <v>bardzo dobry</v>
      </c>
      <c r="J320" s="215"/>
      <c r="K320" s="215"/>
      <c r="L320" s="215"/>
      <c r="M320" s="204"/>
      <c r="N320" s="3"/>
      <c r="O320" s="291" t="str">
        <f>KARTKI!$Q$12</f>
        <v>Informatyka</v>
      </c>
      <c r="P320" s="215"/>
      <c r="Q320" s="215"/>
      <c r="R320" s="215"/>
      <c r="S320" s="215"/>
      <c r="T320" s="215"/>
      <c r="U320" s="292" t="s">
        <v>150</v>
      </c>
      <c r="V320" s="215"/>
      <c r="W320" s="215"/>
      <c r="X320" s="215"/>
      <c r="Y320" s="3"/>
      <c r="Z320" s="3"/>
      <c r="AA320" s="3"/>
      <c r="AB320" s="3"/>
      <c r="AC320" s="3"/>
      <c r="AD320" s="3"/>
      <c r="AE320" s="3"/>
    </row>
    <row r="321" spans="1:31" ht="12.75" customHeight="1" x14ac:dyDescent="0.2">
      <c r="A321" s="3"/>
      <c r="B321" s="3"/>
      <c r="C321" s="291" t="str">
        <f>KARTKI!$R$12</f>
        <v>Geografia</v>
      </c>
      <c r="D321" s="215"/>
      <c r="E321" s="215"/>
      <c r="F321" s="215"/>
      <c r="G321" s="215"/>
      <c r="H321" s="215"/>
      <c r="I321" s="292" t="str">
        <f>KARTKI!AS65</f>
        <v>bardzo dobry</v>
      </c>
      <c r="J321" s="215"/>
      <c r="K321" s="215"/>
      <c r="L321" s="215"/>
      <c r="M321" s="204"/>
      <c r="N321" s="3"/>
      <c r="O321" s="291" t="str">
        <f>KARTKI!$R$12</f>
        <v>Geografia</v>
      </c>
      <c r="P321" s="215"/>
      <c r="Q321" s="215"/>
      <c r="R321" s="215"/>
      <c r="S321" s="215"/>
      <c r="T321" s="215"/>
      <c r="U321" s="292" t="s">
        <v>149</v>
      </c>
      <c r="V321" s="215"/>
      <c r="W321" s="215"/>
      <c r="X321" s="215"/>
      <c r="Y321" s="3"/>
      <c r="Z321" s="3"/>
      <c r="AA321" s="3"/>
      <c r="AB321" s="3"/>
      <c r="AC321" s="3"/>
      <c r="AD321" s="3"/>
      <c r="AE321" s="3"/>
    </row>
    <row r="322" spans="1:31" ht="12.75" customHeight="1" x14ac:dyDescent="0.2">
      <c r="A322" s="3"/>
      <c r="B322" s="3"/>
      <c r="C322" s="291" t="str">
        <f>KARTKI!$S$12</f>
        <v>Edukacja dla bezpiecz.</v>
      </c>
      <c r="D322" s="215"/>
      <c r="E322" s="215"/>
      <c r="F322" s="215"/>
      <c r="G322" s="215"/>
      <c r="H322" s="215"/>
      <c r="I322" s="292" t="str">
        <f>KARTKI!AS66</f>
        <v>bardzo dobry</v>
      </c>
      <c r="J322" s="215"/>
      <c r="K322" s="215"/>
      <c r="L322" s="215"/>
      <c r="M322" s="204"/>
      <c r="N322" s="3"/>
      <c r="O322" s="291" t="str">
        <f>KARTKI!$S$12</f>
        <v>Edukacja dla bezpiecz.</v>
      </c>
      <c r="P322" s="215"/>
      <c r="Q322" s="215"/>
      <c r="R322" s="215"/>
      <c r="S322" s="215"/>
      <c r="T322" s="215"/>
      <c r="U322" s="292" t="s">
        <v>149</v>
      </c>
      <c r="V322" s="215"/>
      <c r="W322" s="215"/>
      <c r="X322" s="215"/>
      <c r="Y322" s="3"/>
      <c r="Z322" s="3"/>
      <c r="AA322" s="3"/>
      <c r="AB322" s="3"/>
      <c r="AC322" s="3"/>
      <c r="AD322" s="3"/>
      <c r="AE322" s="3"/>
    </row>
    <row r="323" spans="1:31" ht="12.75" customHeight="1" x14ac:dyDescent="0.2">
      <c r="A323" s="3"/>
      <c r="B323" s="3"/>
      <c r="C323" s="291" t="str">
        <f>KARTKI!$T$12</f>
        <v>Wiedza o społeczeństwie</v>
      </c>
      <c r="D323" s="215"/>
      <c r="E323" s="215"/>
      <c r="F323" s="215"/>
      <c r="G323" s="215"/>
      <c r="H323" s="215"/>
      <c r="I323" s="292" t="str">
        <f>KARTKI!AS67</f>
        <v>bardzo dobry</v>
      </c>
      <c r="J323" s="215"/>
      <c r="K323" s="215"/>
      <c r="L323" s="215"/>
      <c r="M323" s="204"/>
      <c r="N323" s="3"/>
      <c r="O323" s="291" t="str">
        <f>KARTKI!$T$12</f>
        <v>Wiedza o społeczeństwie</v>
      </c>
      <c r="P323" s="215"/>
      <c r="Q323" s="215"/>
      <c r="R323" s="215"/>
      <c r="S323" s="215"/>
      <c r="T323" s="215"/>
      <c r="U323" s="292" t="s">
        <v>149</v>
      </c>
      <c r="V323" s="215"/>
      <c r="W323" s="215"/>
      <c r="X323" s="215"/>
      <c r="Y323" s="3"/>
      <c r="Z323" s="3"/>
      <c r="AA323" s="3"/>
      <c r="AB323" s="3"/>
      <c r="AC323" s="3"/>
      <c r="AD323" s="3"/>
      <c r="AE323" s="3"/>
    </row>
    <row r="324" spans="1:31" ht="12.75" customHeight="1" x14ac:dyDescent="0.2">
      <c r="A324" s="3"/>
      <c r="B324" s="3"/>
      <c r="C324" s="291" t="s">
        <v>52</v>
      </c>
      <c r="D324" s="215"/>
      <c r="E324" s="215"/>
      <c r="F324" s="215"/>
      <c r="G324" s="215"/>
      <c r="H324" s="215"/>
      <c r="I324" s="292" t="s">
        <v>149</v>
      </c>
      <c r="J324" s="215"/>
      <c r="K324" s="215"/>
      <c r="L324" s="215"/>
      <c r="M324" s="204"/>
      <c r="N324" s="3"/>
      <c r="O324" s="291" t="s">
        <v>52</v>
      </c>
      <c r="P324" s="215"/>
      <c r="Q324" s="215"/>
      <c r="R324" s="215"/>
      <c r="S324" s="215"/>
      <c r="T324" s="215"/>
      <c r="U324" s="292" t="s">
        <v>148</v>
      </c>
      <c r="V324" s="215"/>
      <c r="W324" s="215"/>
      <c r="X324" s="215"/>
      <c r="Y324" s="3"/>
      <c r="Z324" s="3"/>
      <c r="AA324" s="3"/>
      <c r="AB324" s="3"/>
      <c r="AC324" s="3"/>
      <c r="AD324" s="3"/>
      <c r="AE324" s="3"/>
    </row>
    <row r="325" spans="1:31" ht="12.75" customHeight="1" x14ac:dyDescent="0.2">
      <c r="A325" s="3"/>
      <c r="B325" s="3"/>
      <c r="C325" s="291" t="s">
        <v>135</v>
      </c>
      <c r="D325" s="215"/>
      <c r="E325" s="215"/>
      <c r="F325" s="215"/>
      <c r="G325" s="215"/>
      <c r="H325" s="215"/>
      <c r="I325" s="292" t="s">
        <v>150</v>
      </c>
      <c r="J325" s="215"/>
      <c r="K325" s="215"/>
      <c r="L325" s="215"/>
      <c r="M325" s="204"/>
      <c r="N325" s="3"/>
      <c r="O325" s="291" t="s">
        <v>135</v>
      </c>
      <c r="P325" s="215"/>
      <c r="Q325" s="215"/>
      <c r="R325" s="215"/>
      <c r="S325" s="215"/>
      <c r="T325" s="215"/>
      <c r="U325" s="292" t="s">
        <v>150</v>
      </c>
      <c r="V325" s="215"/>
      <c r="W325" s="215"/>
      <c r="X325" s="215"/>
      <c r="Y325" s="3"/>
      <c r="Z325" s="3"/>
      <c r="AA325" s="3"/>
      <c r="AB325" s="3"/>
      <c r="AC325" s="3"/>
      <c r="AD325" s="3"/>
      <c r="AE325" s="3"/>
    </row>
    <row r="326" spans="1:31" ht="12.75" customHeight="1" x14ac:dyDescent="0.2">
      <c r="A326" s="3"/>
      <c r="B326" s="3"/>
      <c r="C326" s="291"/>
      <c r="D326" s="215"/>
      <c r="E326" s="215"/>
      <c r="F326" s="215"/>
      <c r="G326" s="215"/>
      <c r="H326" s="215"/>
      <c r="I326" s="292"/>
      <c r="J326" s="215"/>
      <c r="K326" s="215"/>
      <c r="L326" s="215"/>
      <c r="M326" s="204"/>
      <c r="N326" s="3"/>
      <c r="O326" s="291"/>
      <c r="P326" s="215"/>
      <c r="Q326" s="215"/>
      <c r="R326" s="215"/>
      <c r="S326" s="215"/>
      <c r="T326" s="215"/>
      <c r="U326" s="292"/>
      <c r="V326" s="215"/>
      <c r="W326" s="215"/>
      <c r="X326" s="215"/>
      <c r="Y326" s="3"/>
      <c r="Z326" s="3"/>
      <c r="AA326" s="3"/>
      <c r="AB326" s="3"/>
      <c r="AC326" s="3"/>
      <c r="AD326" s="3"/>
      <c r="AE326" s="3"/>
    </row>
    <row r="327" spans="1:31" ht="12.75" customHeight="1" x14ac:dyDescent="0.2">
      <c r="A327" s="3"/>
      <c r="B327" s="3"/>
      <c r="C327" s="291"/>
      <c r="D327" s="215"/>
      <c r="E327" s="215"/>
      <c r="F327" s="215"/>
      <c r="G327" s="215"/>
      <c r="H327" s="215"/>
      <c r="I327" s="292"/>
      <c r="J327" s="215"/>
      <c r="K327" s="215"/>
      <c r="L327" s="215"/>
      <c r="M327" s="204"/>
      <c r="N327" s="3"/>
      <c r="O327" s="291"/>
      <c r="P327" s="215"/>
      <c r="Q327" s="215"/>
      <c r="R327" s="215"/>
      <c r="S327" s="215"/>
      <c r="T327" s="215"/>
      <c r="U327" s="292"/>
      <c r="V327" s="215"/>
      <c r="W327" s="215"/>
      <c r="X327" s="215"/>
      <c r="Y327" s="3"/>
      <c r="Z327" s="3"/>
      <c r="AA327" s="3"/>
      <c r="AB327" s="3"/>
      <c r="AC327" s="3"/>
      <c r="AD327" s="3"/>
      <c r="AE327" s="3"/>
    </row>
    <row r="328" spans="1:31" ht="12.75" customHeight="1" x14ac:dyDescent="0.2">
      <c r="A328" s="3"/>
      <c r="B328" s="3"/>
      <c r="C328" s="292"/>
      <c r="D328" s="215"/>
      <c r="E328" s="215"/>
      <c r="F328" s="215"/>
      <c r="G328" s="215"/>
      <c r="H328" s="215"/>
      <c r="I328" s="3"/>
      <c r="J328" s="3"/>
      <c r="K328" s="3"/>
      <c r="L328" s="3"/>
      <c r="M328" s="204"/>
      <c r="N328" s="3"/>
      <c r="O328" s="292"/>
      <c r="P328" s="215"/>
      <c r="Q328" s="215"/>
      <c r="R328" s="215"/>
      <c r="S328" s="215"/>
      <c r="T328" s="215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customHeight="1" x14ac:dyDescent="0.2">
      <c r="A329" s="3"/>
      <c r="B329" s="3"/>
      <c r="C329" s="203"/>
      <c r="D329" s="292"/>
      <c r="E329" s="215"/>
      <c r="F329" s="215"/>
      <c r="G329" s="215"/>
      <c r="H329" s="215"/>
      <c r="I329" s="292"/>
      <c r="J329" s="215"/>
      <c r="K329" s="215"/>
      <c r="L329" s="215"/>
      <c r="M329" s="205"/>
      <c r="N329" s="3"/>
      <c r="O329" s="203"/>
      <c r="P329" s="292"/>
      <c r="Q329" s="215"/>
      <c r="R329" s="215"/>
      <c r="S329" s="215"/>
      <c r="T329" s="215"/>
      <c r="U329" s="292"/>
      <c r="V329" s="215"/>
      <c r="W329" s="215"/>
      <c r="X329" s="215"/>
      <c r="Y329" s="3"/>
      <c r="Z329" s="3"/>
      <c r="AA329" s="3"/>
      <c r="AB329" s="3"/>
      <c r="AC329" s="3"/>
      <c r="AD329" s="3"/>
      <c r="AE329" s="3"/>
    </row>
    <row r="330" spans="1:31" ht="12.75" customHeight="1" x14ac:dyDescent="0.2">
      <c r="A330" s="3"/>
      <c r="B330" s="3"/>
      <c r="C330" s="203"/>
      <c r="D330" s="292"/>
      <c r="E330" s="215"/>
      <c r="F330" s="215"/>
      <c r="G330" s="215"/>
      <c r="H330" s="215"/>
      <c r="I330" s="292"/>
      <c r="J330" s="215"/>
      <c r="K330" s="215"/>
      <c r="L330" s="215"/>
      <c r="M330" s="204"/>
      <c r="N330" s="3"/>
      <c r="O330" s="203"/>
      <c r="P330" s="292"/>
      <c r="Q330" s="215"/>
      <c r="R330" s="215"/>
      <c r="S330" s="215"/>
      <c r="T330" s="215"/>
      <c r="U330" s="292"/>
      <c r="V330" s="215"/>
      <c r="W330" s="215"/>
      <c r="X330" s="215"/>
      <c r="Y330" s="3"/>
      <c r="Z330" s="3"/>
      <c r="AA330" s="3"/>
      <c r="AB330" s="3"/>
      <c r="AC330" s="3"/>
      <c r="AD330" s="3"/>
      <c r="AE330" s="3"/>
    </row>
    <row r="331" spans="1:31" ht="12.75" customHeight="1" x14ac:dyDescent="0.2">
      <c r="A331" s="3"/>
      <c r="B331" s="3"/>
      <c r="C331" s="292"/>
      <c r="D331" s="215"/>
      <c r="E331" s="215"/>
      <c r="F331" s="215"/>
      <c r="G331" s="215"/>
      <c r="H331" s="215"/>
      <c r="I331" s="292"/>
      <c r="J331" s="215"/>
      <c r="K331" s="215"/>
      <c r="L331" s="215"/>
      <c r="M331" s="204"/>
      <c r="N331" s="3"/>
      <c r="O331" s="292"/>
      <c r="P331" s="215"/>
      <c r="Q331" s="215"/>
      <c r="R331" s="215"/>
      <c r="S331" s="215"/>
      <c r="T331" s="215"/>
      <c r="U331" s="292"/>
      <c r="V331" s="215"/>
      <c r="W331" s="215"/>
      <c r="X331" s="215"/>
      <c r="Y331" s="3"/>
      <c r="Z331" s="3"/>
      <c r="AA331" s="3"/>
      <c r="AB331" s="3"/>
      <c r="AC331" s="3"/>
      <c r="AD331" s="3"/>
      <c r="AE331" s="3"/>
    </row>
    <row r="332" spans="1:31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20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customHeight="1" x14ac:dyDescent="0.2">
      <c r="A333" s="3"/>
      <c r="B333" s="3"/>
      <c r="C333" s="207"/>
      <c r="D333" s="207"/>
      <c r="E333" s="207"/>
      <c r="F333" s="207"/>
      <c r="G333" s="293" t="s">
        <v>145</v>
      </c>
      <c r="H333" s="215"/>
      <c r="I333" s="215"/>
      <c r="J333" s="215"/>
      <c r="K333" s="215"/>
      <c r="L333" s="215"/>
      <c r="M333" s="204"/>
      <c r="N333" s="3"/>
      <c r="O333" s="207"/>
      <c r="P333" s="207"/>
      <c r="Q333" s="207"/>
      <c r="R333" s="207"/>
      <c r="S333" s="293" t="s">
        <v>145</v>
      </c>
      <c r="T333" s="215"/>
      <c r="U333" s="215"/>
      <c r="V333" s="215"/>
      <c r="W333" s="215"/>
      <c r="X333" s="215"/>
      <c r="Y333" s="3"/>
      <c r="Z333" s="3"/>
      <c r="AA333" s="3"/>
      <c r="AB333" s="3"/>
      <c r="AC333" s="3"/>
      <c r="AD333" s="3"/>
      <c r="AE333" s="3"/>
    </row>
    <row r="334" spans="1:31" ht="12.75" customHeight="1" x14ac:dyDescent="0.2">
      <c r="A334" s="3"/>
      <c r="B334" s="3"/>
      <c r="C334" s="292" t="str">
        <f>KARTKI!$E$8</f>
        <v>08.06.2020 r.</v>
      </c>
      <c r="D334" s="215"/>
      <c r="E334" s="215"/>
      <c r="F334" s="207"/>
      <c r="G334" s="295" t="str">
        <f>KARTKI!$E$7</f>
        <v>mgr Iwona Bodziony</v>
      </c>
      <c r="H334" s="215"/>
      <c r="I334" s="215"/>
      <c r="J334" s="215"/>
      <c r="K334" s="215"/>
      <c r="L334" s="215"/>
      <c r="M334" s="204"/>
      <c r="N334" s="3"/>
      <c r="O334" s="292" t="str">
        <f>KARTKI!$E$8</f>
        <v>08.06.2020 r.</v>
      </c>
      <c r="P334" s="215"/>
      <c r="Q334" s="215"/>
      <c r="R334" s="207"/>
      <c r="S334" s="295" t="str">
        <f>KARTKI!$E$7</f>
        <v>mgr Iwona Bodziony</v>
      </c>
      <c r="T334" s="215"/>
      <c r="U334" s="215"/>
      <c r="V334" s="215"/>
      <c r="W334" s="215"/>
      <c r="X334" s="215"/>
      <c r="Y334" s="3"/>
      <c r="Z334" s="3"/>
      <c r="AA334" s="3"/>
      <c r="AB334" s="3"/>
      <c r="AC334" s="3"/>
      <c r="AD334" s="3"/>
      <c r="AE334" s="3"/>
    </row>
    <row r="335" spans="1:31" ht="12.75" customHeight="1" x14ac:dyDescent="0.2">
      <c r="A335" s="3"/>
      <c r="B335" s="3"/>
      <c r="C335" s="207"/>
      <c r="D335" s="207"/>
      <c r="E335" s="207"/>
      <c r="F335" s="207"/>
      <c r="G335" s="208"/>
      <c r="H335" s="3"/>
      <c r="I335" s="3"/>
      <c r="J335" s="3"/>
      <c r="K335" s="3"/>
      <c r="L335" s="3"/>
      <c r="M335" s="204"/>
      <c r="N335" s="3"/>
      <c r="O335" s="207"/>
      <c r="P335" s="207"/>
      <c r="Q335" s="207"/>
      <c r="R335" s="207"/>
      <c r="S335" s="208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39" customHeight="1" x14ac:dyDescent="0.2">
      <c r="A336" s="3"/>
      <c r="B336" s="209"/>
      <c r="C336" s="209"/>
      <c r="D336" s="209"/>
      <c r="E336" s="209"/>
      <c r="F336" s="209"/>
      <c r="G336" s="209"/>
      <c r="H336" s="209"/>
      <c r="I336" s="209"/>
      <c r="J336" s="209"/>
      <c r="K336" s="209"/>
      <c r="L336" s="209"/>
      <c r="M336" s="210"/>
      <c r="N336" s="209"/>
      <c r="O336" s="209"/>
      <c r="P336" s="209"/>
      <c r="Q336" s="209"/>
      <c r="R336" s="209"/>
      <c r="S336" s="209"/>
      <c r="T336" s="209"/>
      <c r="U336" s="209"/>
      <c r="V336" s="209"/>
      <c r="W336" s="209"/>
      <c r="X336" s="209"/>
      <c r="Y336" s="209"/>
      <c r="Z336" s="3"/>
      <c r="AA336" s="3"/>
      <c r="AB336" s="3"/>
      <c r="AC336" s="3"/>
      <c r="AD336" s="3"/>
      <c r="AE336" s="3"/>
    </row>
    <row r="337" spans="1:31" ht="19.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20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customHeight="1" x14ac:dyDescent="0.2">
      <c r="A338" s="3"/>
      <c r="B338" s="3"/>
      <c r="C338" s="216"/>
      <c r="D338" s="215"/>
      <c r="E338" s="200"/>
      <c r="F338" s="293"/>
      <c r="G338" s="215"/>
      <c r="H338" s="215"/>
      <c r="I338" s="215"/>
      <c r="J338" s="292"/>
      <c r="K338" s="215"/>
      <c r="L338" s="215"/>
      <c r="M338" s="204"/>
      <c r="N338" s="3"/>
      <c r="O338" s="216"/>
      <c r="P338" s="215"/>
      <c r="Q338" s="200"/>
      <c r="R338" s="293"/>
      <c r="S338" s="215"/>
      <c r="T338" s="215"/>
      <c r="U338" s="215"/>
      <c r="V338" s="292"/>
      <c r="W338" s="215"/>
      <c r="X338" s="215"/>
      <c r="Y338" s="3"/>
      <c r="Z338" s="3"/>
      <c r="AA338" s="3"/>
      <c r="AB338" s="3"/>
      <c r="AC338" s="3"/>
      <c r="AD338" s="3"/>
      <c r="AE338" s="3"/>
    </row>
    <row r="339" spans="1:31" ht="12.75" customHeight="1" x14ac:dyDescent="0.2">
      <c r="A339" s="3"/>
      <c r="B339" s="3"/>
      <c r="C339" s="3"/>
      <c r="D339" s="3"/>
      <c r="E339" s="3"/>
      <c r="F339" s="216" t="s">
        <v>154</v>
      </c>
      <c r="G339" s="215"/>
      <c r="H339" s="201" t="s">
        <v>155</v>
      </c>
      <c r="I339" s="3"/>
      <c r="J339" s="3"/>
      <c r="K339" s="3"/>
      <c r="L339" s="3"/>
      <c r="M339" s="204"/>
      <c r="N339" s="3"/>
      <c r="O339" s="3"/>
      <c r="P339" s="3"/>
      <c r="Q339" s="3"/>
      <c r="R339" s="216" t="s">
        <v>156</v>
      </c>
      <c r="S339" s="215"/>
      <c r="T339" s="201" t="str">
        <f>KARTKI!$E$6</f>
        <v>VIII B</v>
      </c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customHeight="1" x14ac:dyDescent="0.2">
      <c r="A340" s="3"/>
      <c r="B340" s="3"/>
      <c r="C340" s="202"/>
      <c r="D340" s="296">
        <f>KARTKI!$D$38</f>
        <v>0</v>
      </c>
      <c r="E340" s="215"/>
      <c r="F340" s="215"/>
      <c r="G340" s="215"/>
      <c r="H340" s="215"/>
      <c r="I340" s="215"/>
      <c r="J340" s="215"/>
      <c r="K340" s="203" t="s">
        <v>143</v>
      </c>
      <c r="L340" s="200">
        <v>4</v>
      </c>
      <c r="M340" s="211" t="s">
        <v>144</v>
      </c>
      <c r="N340" s="3"/>
      <c r="O340" s="202"/>
      <c r="P340" s="296">
        <f>KARTKI!$D$39</f>
        <v>0</v>
      </c>
      <c r="Q340" s="215"/>
      <c r="R340" s="215"/>
      <c r="S340" s="215"/>
      <c r="T340" s="215"/>
      <c r="U340" s="215"/>
      <c r="V340" s="215"/>
      <c r="W340" s="203" t="s">
        <v>143</v>
      </c>
      <c r="X340" s="200" t="str">
        <f>KARTKI!$B$39</f>
        <v/>
      </c>
      <c r="Y340" s="201" t="s">
        <v>144</v>
      </c>
      <c r="Z340" s="3"/>
      <c r="AA340" s="3"/>
      <c r="AB340" s="3"/>
      <c r="AC340" s="3"/>
      <c r="AD340" s="3"/>
      <c r="AE340" s="3"/>
    </row>
    <row r="341" spans="1:31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20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customHeight="1" x14ac:dyDescent="0.2">
      <c r="A342" s="3"/>
      <c r="B342" s="3"/>
      <c r="C342" s="292" t="s">
        <v>40</v>
      </c>
      <c r="D342" s="215"/>
      <c r="E342" s="215"/>
      <c r="F342" s="215"/>
      <c r="G342" s="215"/>
      <c r="H342" s="215"/>
      <c r="I342" s="292" t="s">
        <v>153</v>
      </c>
      <c r="J342" s="215"/>
      <c r="K342" s="215"/>
      <c r="L342" s="215"/>
      <c r="M342" s="204"/>
      <c r="N342" s="3"/>
      <c r="O342" s="292" t="s">
        <v>139</v>
      </c>
      <c r="P342" s="215"/>
      <c r="Q342" s="215"/>
      <c r="R342" s="215"/>
      <c r="S342" s="215"/>
      <c r="T342" s="215"/>
      <c r="U342" s="292" t="str">
        <f>KARTKI!AV55</f>
        <v/>
      </c>
      <c r="V342" s="215"/>
      <c r="W342" s="215"/>
      <c r="X342" s="215"/>
      <c r="Y342" s="3"/>
      <c r="Z342" s="3"/>
      <c r="AA342" s="3"/>
      <c r="AB342" s="3"/>
      <c r="AC342" s="3"/>
      <c r="AD342" s="3"/>
      <c r="AE342" s="3"/>
    </row>
    <row r="343" spans="1:31" ht="12.75" customHeight="1" x14ac:dyDescent="0.2">
      <c r="A343" s="3"/>
      <c r="B343" s="3"/>
      <c r="C343" s="291" t="str">
        <f>KARTKI!$I$12</f>
        <v>Religia</v>
      </c>
      <c r="D343" s="215"/>
      <c r="E343" s="215"/>
      <c r="F343" s="215"/>
      <c r="G343" s="215"/>
      <c r="H343" s="215"/>
      <c r="I343" s="292" t="s">
        <v>150</v>
      </c>
      <c r="J343" s="215"/>
      <c r="K343" s="215"/>
      <c r="L343" s="215"/>
      <c r="M343" s="204"/>
      <c r="N343" s="3"/>
      <c r="O343" s="291" t="str">
        <f>KARTKI!$I$12</f>
        <v>Religia</v>
      </c>
      <c r="P343" s="215"/>
      <c r="Q343" s="215"/>
      <c r="R343" s="215"/>
      <c r="S343" s="215"/>
      <c r="T343" s="215"/>
      <c r="U343" s="292" t="str">
        <f>KARTKI!AV56</f>
        <v/>
      </c>
      <c r="V343" s="215"/>
      <c r="W343" s="215"/>
      <c r="X343" s="215"/>
      <c r="Y343" s="3"/>
      <c r="Z343" s="3"/>
      <c r="AA343" s="3"/>
      <c r="AB343" s="3"/>
      <c r="AC343" s="3"/>
      <c r="AD343" s="3"/>
      <c r="AE343" s="3"/>
    </row>
    <row r="344" spans="1:31" ht="12.75" customHeight="1" x14ac:dyDescent="0.2">
      <c r="A344" s="3"/>
      <c r="B344" s="3"/>
      <c r="C344" s="291" t="str">
        <f>KARTKI!$J$12</f>
        <v>Język polski</v>
      </c>
      <c r="D344" s="215"/>
      <c r="E344" s="215"/>
      <c r="F344" s="215"/>
      <c r="G344" s="215"/>
      <c r="H344" s="215"/>
      <c r="I344" s="292" t="s">
        <v>149</v>
      </c>
      <c r="J344" s="215"/>
      <c r="K344" s="215"/>
      <c r="L344" s="215"/>
      <c r="M344" s="204"/>
      <c r="N344" s="3"/>
      <c r="O344" s="291" t="str">
        <f>KARTKI!$J$12</f>
        <v>Język polski</v>
      </c>
      <c r="P344" s="215"/>
      <c r="Q344" s="215"/>
      <c r="R344" s="215"/>
      <c r="S344" s="215"/>
      <c r="T344" s="215"/>
      <c r="U344" s="292" t="str">
        <f>KARTKI!AV57</f>
        <v/>
      </c>
      <c r="V344" s="215"/>
      <c r="W344" s="215"/>
      <c r="X344" s="215"/>
      <c r="Y344" s="3"/>
      <c r="Z344" s="3"/>
      <c r="AA344" s="3"/>
      <c r="AB344" s="3"/>
      <c r="AC344" s="3"/>
      <c r="AD344" s="3"/>
      <c r="AE344" s="3"/>
    </row>
    <row r="345" spans="1:31" ht="12.75" customHeight="1" x14ac:dyDescent="0.2">
      <c r="A345" s="3"/>
      <c r="B345" s="3"/>
      <c r="C345" s="291" t="str">
        <f>KARTKI!$K$12</f>
        <v>Język angielski</v>
      </c>
      <c r="D345" s="215"/>
      <c r="E345" s="215"/>
      <c r="F345" s="215"/>
      <c r="G345" s="215"/>
      <c r="H345" s="215"/>
      <c r="I345" s="292" t="s">
        <v>148</v>
      </c>
      <c r="J345" s="215"/>
      <c r="K345" s="215"/>
      <c r="L345" s="215"/>
      <c r="M345" s="204"/>
      <c r="N345" s="3"/>
      <c r="O345" s="291" t="str">
        <f>KARTKI!$K$12</f>
        <v>Język angielski</v>
      </c>
      <c r="P345" s="215"/>
      <c r="Q345" s="215"/>
      <c r="R345" s="215"/>
      <c r="S345" s="215"/>
      <c r="T345" s="215"/>
      <c r="U345" s="292" t="str">
        <f>KARTKI!AV58</f>
        <v/>
      </c>
      <c r="V345" s="215"/>
      <c r="W345" s="215"/>
      <c r="X345" s="215"/>
      <c r="Y345" s="3"/>
      <c r="Z345" s="3"/>
      <c r="AA345" s="3"/>
      <c r="AB345" s="3"/>
      <c r="AC345" s="3"/>
      <c r="AD345" s="3"/>
      <c r="AE345" s="3"/>
    </row>
    <row r="346" spans="1:31" ht="12.75" customHeight="1" x14ac:dyDescent="0.2">
      <c r="A346" s="3"/>
      <c r="B346" s="3"/>
      <c r="C346" s="291" t="str">
        <f>KARTKI!$L$12</f>
        <v>Język niemiecki</v>
      </c>
      <c r="D346" s="215"/>
      <c r="E346" s="215"/>
      <c r="F346" s="215"/>
      <c r="G346" s="215"/>
      <c r="H346" s="215"/>
      <c r="I346" s="292" t="s">
        <v>148</v>
      </c>
      <c r="J346" s="215"/>
      <c r="K346" s="215"/>
      <c r="L346" s="215"/>
      <c r="M346" s="204"/>
      <c r="N346" s="3"/>
      <c r="O346" s="291" t="str">
        <f>KARTKI!$L$12</f>
        <v>Język niemiecki</v>
      </c>
      <c r="P346" s="215"/>
      <c r="Q346" s="215"/>
      <c r="R346" s="215"/>
      <c r="S346" s="215"/>
      <c r="T346" s="215"/>
      <c r="U346" s="292" t="str">
        <f>KARTKI!AV59</f>
        <v/>
      </c>
      <c r="V346" s="215"/>
      <c r="W346" s="215"/>
      <c r="X346" s="215"/>
      <c r="Y346" s="3"/>
      <c r="Z346" s="3"/>
      <c r="AA346" s="3"/>
      <c r="AB346" s="3"/>
      <c r="AC346" s="3"/>
      <c r="AD346" s="3"/>
      <c r="AE346" s="3"/>
    </row>
    <row r="347" spans="1:31" ht="12.75" customHeight="1" x14ac:dyDescent="0.2">
      <c r="A347" s="3"/>
      <c r="B347" s="3"/>
      <c r="C347" s="291" t="str">
        <f>KARTKI!$M$12</f>
        <v>Biologia</v>
      </c>
      <c r="D347" s="215"/>
      <c r="E347" s="215"/>
      <c r="F347" s="215"/>
      <c r="G347" s="215"/>
      <c r="H347" s="215"/>
      <c r="I347" s="292" t="s">
        <v>150</v>
      </c>
      <c r="J347" s="215"/>
      <c r="K347" s="215"/>
      <c r="L347" s="215"/>
      <c r="M347" s="204"/>
      <c r="N347" s="3"/>
      <c r="O347" s="291" t="str">
        <f>KARTKI!$M$12</f>
        <v>Biologia</v>
      </c>
      <c r="P347" s="215"/>
      <c r="Q347" s="215"/>
      <c r="R347" s="215"/>
      <c r="S347" s="215"/>
      <c r="T347" s="215"/>
      <c r="U347" s="292" t="str">
        <f>KARTKI!AV60</f>
        <v/>
      </c>
      <c r="V347" s="215"/>
      <c r="W347" s="215"/>
      <c r="X347" s="215"/>
      <c r="Y347" s="3"/>
      <c r="Z347" s="3"/>
      <c r="AA347" s="3"/>
      <c r="AB347" s="3"/>
      <c r="AC347" s="3"/>
      <c r="AD347" s="3"/>
      <c r="AE347" s="3"/>
    </row>
    <row r="348" spans="1:31" ht="12.75" customHeight="1" x14ac:dyDescent="0.2">
      <c r="A348" s="3"/>
      <c r="B348" s="3"/>
      <c r="C348" s="291" t="str">
        <f>KARTKI!$N$12</f>
        <v>Chemia</v>
      </c>
      <c r="D348" s="215"/>
      <c r="E348" s="215"/>
      <c r="F348" s="215"/>
      <c r="G348" s="215"/>
      <c r="H348" s="215"/>
      <c r="I348" s="292" t="s">
        <v>149</v>
      </c>
      <c r="J348" s="215"/>
      <c r="K348" s="215"/>
      <c r="L348" s="215"/>
      <c r="M348" s="204"/>
      <c r="N348" s="3"/>
      <c r="O348" s="291" t="str">
        <f>KARTKI!$N$12</f>
        <v>Chemia</v>
      </c>
      <c r="P348" s="215"/>
      <c r="Q348" s="215"/>
      <c r="R348" s="215"/>
      <c r="S348" s="215"/>
      <c r="T348" s="215"/>
      <c r="U348" s="292" t="str">
        <f>KARTKI!AV61</f>
        <v/>
      </c>
      <c r="V348" s="215"/>
      <c r="W348" s="215"/>
      <c r="X348" s="215"/>
      <c r="Y348" s="3"/>
      <c r="Z348" s="3"/>
      <c r="AA348" s="3"/>
      <c r="AB348" s="3"/>
      <c r="AC348" s="3"/>
      <c r="AD348" s="3"/>
      <c r="AE348" s="3"/>
    </row>
    <row r="349" spans="1:31" ht="12.75" customHeight="1" x14ac:dyDescent="0.2">
      <c r="A349" s="3"/>
      <c r="B349" s="3"/>
      <c r="C349" s="291" t="str">
        <f>KARTKI!$O$12</f>
        <v>Fizyka</v>
      </c>
      <c r="D349" s="215"/>
      <c r="E349" s="215"/>
      <c r="F349" s="215"/>
      <c r="G349" s="215"/>
      <c r="H349" s="215"/>
      <c r="I349" s="292" t="s">
        <v>148</v>
      </c>
      <c r="J349" s="215"/>
      <c r="K349" s="215"/>
      <c r="L349" s="215"/>
      <c r="M349" s="204"/>
      <c r="N349" s="3"/>
      <c r="O349" s="291" t="str">
        <f>KARTKI!$O$12</f>
        <v>Fizyka</v>
      </c>
      <c r="P349" s="215"/>
      <c r="Q349" s="215"/>
      <c r="R349" s="215"/>
      <c r="S349" s="215"/>
      <c r="T349" s="215"/>
      <c r="U349" s="292" t="str">
        <f>KARTKI!AV62</f>
        <v/>
      </c>
      <c r="V349" s="215"/>
      <c r="W349" s="215"/>
      <c r="X349" s="215"/>
      <c r="Y349" s="3"/>
      <c r="Z349" s="3"/>
      <c r="AA349" s="3"/>
      <c r="AB349" s="3"/>
      <c r="AC349" s="3"/>
      <c r="AD349" s="3"/>
      <c r="AE349" s="3"/>
    </row>
    <row r="350" spans="1:31" ht="12.75" customHeight="1" x14ac:dyDescent="0.2">
      <c r="A350" s="3"/>
      <c r="B350" s="3"/>
      <c r="C350" s="291" t="str">
        <f>KARTKI!$P$12</f>
        <v>Matematyka</v>
      </c>
      <c r="D350" s="215"/>
      <c r="E350" s="215"/>
      <c r="F350" s="215"/>
      <c r="G350" s="215"/>
      <c r="H350" s="215"/>
      <c r="I350" s="292" t="s">
        <v>148</v>
      </c>
      <c r="J350" s="215"/>
      <c r="K350" s="215"/>
      <c r="L350" s="215"/>
      <c r="M350" s="204"/>
      <c r="N350" s="3"/>
      <c r="O350" s="291" t="str">
        <f>KARTKI!$P$12</f>
        <v>Matematyka</v>
      </c>
      <c r="P350" s="215"/>
      <c r="Q350" s="215"/>
      <c r="R350" s="215"/>
      <c r="S350" s="215"/>
      <c r="T350" s="215"/>
      <c r="U350" s="292" t="str">
        <f>KARTKI!AV63</f>
        <v/>
      </c>
      <c r="V350" s="215"/>
      <c r="W350" s="215"/>
      <c r="X350" s="215"/>
      <c r="Y350" s="3"/>
      <c r="Z350" s="3"/>
      <c r="AA350" s="3"/>
      <c r="AB350" s="3"/>
      <c r="AC350" s="3"/>
      <c r="AD350" s="3"/>
      <c r="AE350" s="3"/>
    </row>
    <row r="351" spans="1:31" ht="12.75" customHeight="1" x14ac:dyDescent="0.2">
      <c r="A351" s="3"/>
      <c r="B351" s="3"/>
      <c r="C351" s="291" t="str">
        <f>KARTKI!$Q$12</f>
        <v>Informatyka</v>
      </c>
      <c r="D351" s="215"/>
      <c r="E351" s="215"/>
      <c r="F351" s="215"/>
      <c r="G351" s="215"/>
      <c r="H351" s="215"/>
      <c r="I351" s="292" t="s">
        <v>150</v>
      </c>
      <c r="J351" s="215"/>
      <c r="K351" s="215"/>
      <c r="L351" s="215"/>
      <c r="M351" s="204"/>
      <c r="N351" s="3"/>
      <c r="O351" s="291" t="str">
        <f>KARTKI!$Q$12</f>
        <v>Informatyka</v>
      </c>
      <c r="P351" s="215"/>
      <c r="Q351" s="215"/>
      <c r="R351" s="215"/>
      <c r="S351" s="215"/>
      <c r="T351" s="215"/>
      <c r="U351" s="292" t="str">
        <f>KARTKI!AV64</f>
        <v/>
      </c>
      <c r="V351" s="215"/>
      <c r="W351" s="215"/>
      <c r="X351" s="215"/>
      <c r="Y351" s="3"/>
      <c r="Z351" s="3"/>
      <c r="AA351" s="3"/>
      <c r="AB351" s="3"/>
      <c r="AC351" s="3"/>
      <c r="AD351" s="3"/>
      <c r="AE351" s="3"/>
    </row>
    <row r="352" spans="1:31" ht="12.75" customHeight="1" x14ac:dyDescent="0.2">
      <c r="A352" s="3"/>
      <c r="B352" s="3"/>
      <c r="C352" s="291" t="str">
        <f>KARTKI!$R$12</f>
        <v>Geografia</v>
      </c>
      <c r="D352" s="215"/>
      <c r="E352" s="215"/>
      <c r="F352" s="215"/>
      <c r="G352" s="215"/>
      <c r="H352" s="215"/>
      <c r="I352" s="292" t="s">
        <v>149</v>
      </c>
      <c r="J352" s="215"/>
      <c r="K352" s="215"/>
      <c r="L352" s="215"/>
      <c r="M352" s="204"/>
      <c r="N352" s="3"/>
      <c r="O352" s="291" t="str">
        <f>KARTKI!$R$12</f>
        <v>Geografia</v>
      </c>
      <c r="P352" s="215"/>
      <c r="Q352" s="215"/>
      <c r="R352" s="215"/>
      <c r="S352" s="215"/>
      <c r="T352" s="215"/>
      <c r="U352" s="292" t="str">
        <f>KARTKI!AV65</f>
        <v/>
      </c>
      <c r="V352" s="215"/>
      <c r="W352" s="215"/>
      <c r="X352" s="215"/>
      <c r="Y352" s="3"/>
      <c r="Z352" s="3"/>
      <c r="AA352" s="3"/>
      <c r="AB352" s="3"/>
      <c r="AC352" s="3"/>
      <c r="AD352" s="3"/>
      <c r="AE352" s="3"/>
    </row>
    <row r="353" spans="1:31" ht="12.75" customHeight="1" x14ac:dyDescent="0.2">
      <c r="A353" s="3"/>
      <c r="B353" s="3"/>
      <c r="C353" s="291" t="str">
        <f>KARTKI!$S$12</f>
        <v>Edukacja dla bezpiecz.</v>
      </c>
      <c r="D353" s="215"/>
      <c r="E353" s="215"/>
      <c r="F353" s="215"/>
      <c r="G353" s="215"/>
      <c r="H353" s="215"/>
      <c r="I353" s="292" t="s">
        <v>149</v>
      </c>
      <c r="J353" s="215"/>
      <c r="K353" s="215"/>
      <c r="L353" s="215"/>
      <c r="M353" s="204"/>
      <c r="N353" s="3"/>
      <c r="O353" s="291" t="str">
        <f>KARTKI!$S$12</f>
        <v>Edukacja dla bezpiecz.</v>
      </c>
      <c r="P353" s="215"/>
      <c r="Q353" s="215"/>
      <c r="R353" s="215"/>
      <c r="S353" s="215"/>
      <c r="T353" s="215"/>
      <c r="U353" s="292" t="str">
        <f>KARTKI!AV66</f>
        <v/>
      </c>
      <c r="V353" s="215"/>
      <c r="W353" s="215"/>
      <c r="X353" s="215"/>
      <c r="Y353" s="3"/>
      <c r="Z353" s="3"/>
      <c r="AA353" s="3"/>
      <c r="AB353" s="3"/>
      <c r="AC353" s="3"/>
      <c r="AD353" s="3"/>
      <c r="AE353" s="3"/>
    </row>
    <row r="354" spans="1:31" ht="12.75" customHeight="1" x14ac:dyDescent="0.2">
      <c r="A354" s="3"/>
      <c r="B354" s="3"/>
      <c r="C354" s="291" t="str">
        <f>KARTKI!$T$12</f>
        <v>Wiedza o społeczeństwie</v>
      </c>
      <c r="D354" s="215"/>
      <c r="E354" s="215"/>
      <c r="F354" s="215"/>
      <c r="G354" s="215"/>
      <c r="H354" s="215"/>
      <c r="I354" s="292" t="s">
        <v>149</v>
      </c>
      <c r="J354" s="215"/>
      <c r="K354" s="215"/>
      <c r="L354" s="215"/>
      <c r="M354" s="204"/>
      <c r="N354" s="3"/>
      <c r="O354" s="291" t="str">
        <f>KARTKI!$T$12</f>
        <v>Wiedza o społeczeństwie</v>
      </c>
      <c r="P354" s="215"/>
      <c r="Q354" s="215"/>
      <c r="R354" s="215"/>
      <c r="S354" s="215"/>
      <c r="T354" s="215"/>
      <c r="U354" s="292" t="str">
        <f>KARTKI!AV67</f>
        <v/>
      </c>
      <c r="V354" s="215"/>
      <c r="W354" s="215"/>
      <c r="X354" s="215"/>
      <c r="Y354" s="3"/>
      <c r="Z354" s="3"/>
      <c r="AA354" s="3"/>
      <c r="AB354" s="3"/>
      <c r="AC354" s="3"/>
      <c r="AD354" s="3"/>
      <c r="AE354" s="3"/>
    </row>
    <row r="355" spans="1:31" ht="12.75" customHeight="1" x14ac:dyDescent="0.2">
      <c r="A355" s="3"/>
      <c r="B355" s="3"/>
      <c r="C355" s="291" t="str">
        <f>KARTKI!$U$12</f>
        <v>Historia</v>
      </c>
      <c r="D355" s="215"/>
      <c r="E355" s="215"/>
      <c r="F355" s="215"/>
      <c r="G355" s="215"/>
      <c r="H355" s="215"/>
      <c r="I355" s="292" t="s">
        <v>148</v>
      </c>
      <c r="J355" s="215"/>
      <c r="K355" s="215"/>
      <c r="L355" s="215"/>
      <c r="M355" s="204"/>
      <c r="N355" s="3"/>
      <c r="O355" s="291" t="str">
        <f>KARTKI!$U$12</f>
        <v>Historia</v>
      </c>
      <c r="P355" s="215"/>
      <c r="Q355" s="215"/>
      <c r="R355" s="215"/>
      <c r="S355" s="215"/>
      <c r="T355" s="215"/>
      <c r="U355" s="292" t="str">
        <f>KARTKI!AV68</f>
        <v/>
      </c>
      <c r="V355" s="215"/>
      <c r="W355" s="215"/>
      <c r="X355" s="215"/>
      <c r="Y355" s="3"/>
      <c r="Z355" s="3"/>
      <c r="AA355" s="3"/>
      <c r="AB355" s="3"/>
      <c r="AC355" s="3"/>
      <c r="AD355" s="3"/>
      <c r="AE355" s="3"/>
    </row>
    <row r="356" spans="1:31" ht="12.75" customHeight="1" x14ac:dyDescent="0.2">
      <c r="A356" s="3"/>
      <c r="B356" s="3"/>
      <c r="C356" s="291" t="str">
        <f>KARTKI!$V$12</f>
        <v>Wychowanie fizyczne</v>
      </c>
      <c r="D356" s="215"/>
      <c r="E356" s="215"/>
      <c r="F356" s="215"/>
      <c r="G356" s="215"/>
      <c r="H356" s="215"/>
      <c r="I356" s="292" t="s">
        <v>151</v>
      </c>
      <c r="J356" s="215"/>
      <c r="K356" s="215"/>
      <c r="L356" s="215"/>
      <c r="M356" s="204"/>
      <c r="N356" s="3"/>
      <c r="O356" s="291" t="str">
        <f>KARTKI!$V$12</f>
        <v>Wychowanie fizyczne</v>
      </c>
      <c r="P356" s="215"/>
      <c r="Q356" s="215"/>
      <c r="R356" s="215"/>
      <c r="S356" s="215"/>
      <c r="T356" s="215"/>
      <c r="U356" s="292" t="str">
        <f>KARTKI!AV69</f>
        <v/>
      </c>
      <c r="V356" s="215"/>
      <c r="W356" s="215"/>
      <c r="X356" s="215"/>
      <c r="Y356" s="3"/>
      <c r="Z356" s="3"/>
      <c r="AA356" s="3"/>
      <c r="AB356" s="3"/>
      <c r="AC356" s="3"/>
      <c r="AD356" s="3"/>
      <c r="AE356" s="3"/>
    </row>
    <row r="357" spans="1:31" ht="12.75" customHeight="1" x14ac:dyDescent="0.2">
      <c r="A357" s="3"/>
      <c r="B357" s="3"/>
      <c r="C357" s="291"/>
      <c r="D357" s="215"/>
      <c r="E357" s="215"/>
      <c r="F357" s="215"/>
      <c r="G357" s="215"/>
      <c r="H357" s="215"/>
      <c r="I357" s="292"/>
      <c r="J357" s="215"/>
      <c r="K357" s="215"/>
      <c r="L357" s="215"/>
      <c r="M357" s="204"/>
      <c r="N357" s="3"/>
      <c r="O357" s="291"/>
      <c r="P357" s="215"/>
      <c r="Q357" s="215"/>
      <c r="R357" s="215"/>
      <c r="S357" s="215"/>
      <c r="T357" s="215"/>
      <c r="U357" s="292"/>
      <c r="V357" s="215"/>
      <c r="W357" s="215"/>
      <c r="X357" s="215"/>
      <c r="Y357" s="3"/>
      <c r="Z357" s="3"/>
      <c r="AA357" s="3"/>
      <c r="AB357" s="3"/>
      <c r="AC357" s="3"/>
      <c r="AD357" s="3"/>
      <c r="AE357" s="3"/>
    </row>
    <row r="358" spans="1:31" ht="12.75" customHeight="1" x14ac:dyDescent="0.2">
      <c r="A358" s="3"/>
      <c r="B358" s="3"/>
      <c r="C358" s="207"/>
      <c r="D358" s="207"/>
      <c r="E358" s="207"/>
      <c r="F358" s="207"/>
      <c r="G358" s="293" t="s">
        <v>145</v>
      </c>
      <c r="H358" s="215"/>
      <c r="I358" s="215"/>
      <c r="J358" s="215"/>
      <c r="K358" s="215"/>
      <c r="L358" s="215"/>
      <c r="M358" s="204"/>
      <c r="N358" s="3"/>
      <c r="O358" s="291"/>
      <c r="P358" s="215"/>
      <c r="Q358" s="215"/>
      <c r="R358" s="215"/>
      <c r="S358" s="215"/>
      <c r="T358" s="215"/>
      <c r="U358" s="292"/>
      <c r="V358" s="215"/>
      <c r="W358" s="215"/>
      <c r="X358" s="215"/>
      <c r="Y358" s="3"/>
      <c r="Z358" s="3"/>
      <c r="AA358" s="3"/>
      <c r="AB358" s="3"/>
      <c r="AC358" s="3"/>
      <c r="AD358" s="3"/>
      <c r="AE358" s="3"/>
    </row>
    <row r="359" spans="1:31" ht="12.75" customHeight="1" x14ac:dyDescent="0.2">
      <c r="A359" s="3"/>
      <c r="B359" s="3"/>
      <c r="C359" s="292" t="str">
        <f>KARTKI!$E$8</f>
        <v>08.06.2020 r.</v>
      </c>
      <c r="D359" s="215"/>
      <c r="E359" s="215"/>
      <c r="F359" s="207"/>
      <c r="G359" s="295" t="str">
        <f>KARTKI!$E$7</f>
        <v>mgr Iwona Bodziony</v>
      </c>
      <c r="H359" s="215"/>
      <c r="I359" s="215"/>
      <c r="J359" s="215"/>
      <c r="K359" s="215"/>
      <c r="L359" s="215"/>
      <c r="M359" s="204"/>
      <c r="N359" s="3"/>
      <c r="O359" s="292"/>
      <c r="P359" s="215"/>
      <c r="Q359" s="215"/>
      <c r="R359" s="215"/>
      <c r="S359" s="215"/>
      <c r="T359" s="215"/>
      <c r="U359" s="292"/>
      <c r="V359" s="215"/>
      <c r="W359" s="215"/>
      <c r="X359" s="215"/>
      <c r="Y359" s="3"/>
      <c r="Z359" s="3"/>
      <c r="AA359" s="3"/>
      <c r="AB359" s="3"/>
      <c r="AC359" s="3"/>
      <c r="AD359" s="3"/>
      <c r="AE359" s="3"/>
    </row>
    <row r="360" spans="1:31" ht="12.75" customHeight="1" x14ac:dyDescent="0.2">
      <c r="A360" s="3"/>
      <c r="B360" s="3"/>
      <c r="C360" s="203"/>
      <c r="D360" s="292"/>
      <c r="E360" s="215"/>
      <c r="F360" s="215"/>
      <c r="G360" s="215"/>
      <c r="H360" s="215"/>
      <c r="I360" s="292"/>
      <c r="J360" s="215"/>
      <c r="K360" s="215"/>
      <c r="L360" s="215"/>
      <c r="M360" s="204"/>
      <c r="N360" s="3"/>
      <c r="O360" s="203"/>
      <c r="P360" s="292"/>
      <c r="Q360" s="215"/>
      <c r="R360" s="215"/>
      <c r="S360" s="215"/>
      <c r="T360" s="215"/>
      <c r="U360" s="292"/>
      <c r="V360" s="215"/>
      <c r="W360" s="215"/>
      <c r="X360" s="215"/>
      <c r="Y360" s="3"/>
      <c r="Z360" s="3"/>
      <c r="AA360" s="3"/>
      <c r="AB360" s="3"/>
      <c r="AC360" s="3"/>
      <c r="AD360" s="3"/>
      <c r="AE360" s="3"/>
    </row>
    <row r="361" spans="1:31" ht="12.75" customHeight="1" x14ac:dyDescent="0.2">
      <c r="A361" s="3"/>
      <c r="B361" s="3"/>
      <c r="C361" s="203"/>
      <c r="D361" s="292"/>
      <c r="E361" s="215"/>
      <c r="F361" s="215"/>
      <c r="G361" s="215"/>
      <c r="H361" s="215"/>
      <c r="I361" s="292"/>
      <c r="J361" s="215"/>
      <c r="K361" s="215"/>
      <c r="L361" s="215"/>
      <c r="M361" s="204"/>
      <c r="N361" s="3"/>
      <c r="O361" s="203"/>
      <c r="P361" s="292"/>
      <c r="Q361" s="215"/>
      <c r="R361" s="215"/>
      <c r="S361" s="215"/>
      <c r="T361" s="215"/>
      <c r="U361" s="292"/>
      <c r="V361" s="215"/>
      <c r="W361" s="215"/>
      <c r="X361" s="215"/>
      <c r="Y361" s="3"/>
      <c r="Z361" s="3"/>
      <c r="AA361" s="3"/>
      <c r="AB361" s="3"/>
      <c r="AC361" s="3"/>
      <c r="AD361" s="3"/>
      <c r="AE361" s="3"/>
    </row>
    <row r="362" spans="1:31" ht="12.75" customHeight="1" x14ac:dyDescent="0.2">
      <c r="A362" s="3"/>
      <c r="B362" s="3"/>
      <c r="C362" s="292"/>
      <c r="D362" s="215"/>
      <c r="E362" s="215"/>
      <c r="F362" s="215"/>
      <c r="G362" s="215"/>
      <c r="H362" s="215"/>
      <c r="I362" s="292"/>
      <c r="J362" s="215"/>
      <c r="K362" s="215"/>
      <c r="L362" s="215"/>
      <c r="M362" s="204"/>
      <c r="N362" s="3"/>
      <c r="O362" s="292"/>
      <c r="P362" s="215"/>
      <c r="Q362" s="215"/>
      <c r="R362" s="215"/>
      <c r="S362" s="215"/>
      <c r="T362" s="215"/>
      <c r="U362" s="292"/>
      <c r="V362" s="215"/>
      <c r="W362" s="215"/>
      <c r="X362" s="215"/>
      <c r="Y362" s="3"/>
      <c r="Z362" s="3"/>
      <c r="AA362" s="3"/>
      <c r="AB362" s="3"/>
      <c r="AC362" s="3"/>
      <c r="AD362" s="3"/>
      <c r="AE362" s="3"/>
    </row>
    <row r="363" spans="1:31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204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customHeight="1" x14ac:dyDescent="0.2">
      <c r="A364" s="3"/>
      <c r="B364" s="3"/>
      <c r="C364" s="207"/>
      <c r="D364" s="207"/>
      <c r="E364" s="207"/>
      <c r="F364" s="207"/>
      <c r="G364" s="293"/>
      <c r="H364" s="215"/>
      <c r="I364" s="215"/>
      <c r="J364" s="215"/>
      <c r="K364" s="215"/>
      <c r="L364" s="215"/>
      <c r="M364" s="204"/>
      <c r="N364" s="3"/>
      <c r="O364" s="207"/>
      <c r="P364" s="207"/>
      <c r="Q364" s="207"/>
      <c r="R364" s="207"/>
      <c r="S364" s="293" t="s">
        <v>145</v>
      </c>
      <c r="T364" s="215"/>
      <c r="U364" s="215"/>
      <c r="V364" s="215"/>
      <c r="W364" s="215"/>
      <c r="X364" s="215"/>
      <c r="Y364" s="3"/>
      <c r="Z364" s="3"/>
      <c r="AA364" s="3"/>
      <c r="AB364" s="3"/>
      <c r="AC364" s="3"/>
      <c r="AD364" s="3"/>
      <c r="AE364" s="3"/>
    </row>
    <row r="365" spans="1:31" ht="12.75" customHeight="1" x14ac:dyDescent="0.2">
      <c r="A365" s="3"/>
      <c r="B365" s="3"/>
      <c r="C365" s="292"/>
      <c r="D365" s="215"/>
      <c r="E365" s="215"/>
      <c r="F365" s="207"/>
      <c r="G365" s="295"/>
      <c r="H365" s="215"/>
      <c r="I365" s="215"/>
      <c r="J365" s="215"/>
      <c r="K365" s="215"/>
      <c r="L365" s="215"/>
      <c r="M365" s="204"/>
      <c r="N365" s="3"/>
      <c r="O365" s="292" t="str">
        <f>KARTKI!$E$8</f>
        <v>08.06.2020 r.</v>
      </c>
      <c r="P365" s="215"/>
      <c r="Q365" s="215"/>
      <c r="R365" s="207"/>
      <c r="S365" s="295" t="str">
        <f>KARTKI!$E$7</f>
        <v>mgr Iwona Bodziony</v>
      </c>
      <c r="T365" s="215"/>
      <c r="U365" s="215"/>
      <c r="V365" s="215"/>
      <c r="W365" s="215"/>
      <c r="X365" s="215"/>
      <c r="Y365" s="3"/>
      <c r="Z365" s="3"/>
      <c r="AA365" s="3"/>
      <c r="AB365" s="3"/>
      <c r="AC365" s="3"/>
      <c r="AD365" s="3"/>
      <c r="AE365" s="3"/>
    </row>
    <row r="366" spans="1:31" ht="22.5" customHeight="1" x14ac:dyDescent="0.2">
      <c r="A366" s="3"/>
      <c r="B366" s="3"/>
      <c r="C366" s="207"/>
      <c r="D366" s="207"/>
      <c r="E366" s="207"/>
      <c r="F366" s="207"/>
      <c r="G366" s="208"/>
      <c r="H366" s="3"/>
      <c r="I366" s="3"/>
      <c r="J366" s="3"/>
      <c r="K366" s="3"/>
      <c r="L366" s="3"/>
      <c r="M366" s="204"/>
      <c r="N366" s="3"/>
      <c r="O366" s="207"/>
      <c r="P366" s="207"/>
      <c r="Q366" s="207"/>
      <c r="R366" s="207"/>
      <c r="S366" s="208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204"/>
      <c r="N367" s="21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customHeight="1" x14ac:dyDescent="0.2">
      <c r="A368" s="3"/>
      <c r="B368" s="3"/>
      <c r="C368" s="216"/>
      <c r="D368" s="215"/>
      <c r="E368" s="200"/>
      <c r="F368" s="293"/>
      <c r="G368" s="215"/>
      <c r="H368" s="215"/>
      <c r="I368" s="215"/>
      <c r="J368" s="292"/>
      <c r="K368" s="215"/>
      <c r="L368" s="215"/>
      <c r="M368" s="204"/>
      <c r="N368" s="3"/>
      <c r="O368" s="216"/>
      <c r="P368" s="215"/>
      <c r="Q368" s="200"/>
      <c r="R368" s="293"/>
      <c r="S368" s="215"/>
      <c r="T368" s="215"/>
      <c r="U368" s="215"/>
      <c r="V368" s="292"/>
      <c r="W368" s="215"/>
      <c r="X368" s="215"/>
      <c r="Y368" s="3"/>
      <c r="Z368" s="3"/>
      <c r="AA368" s="3"/>
      <c r="AB368" s="3"/>
      <c r="AC368" s="3"/>
      <c r="AD368" s="3"/>
      <c r="AE368" s="3"/>
    </row>
    <row r="369" spans="1:31" ht="12.75" customHeight="1" x14ac:dyDescent="0.2">
      <c r="A369" s="3"/>
      <c r="B369" s="3"/>
      <c r="C369" s="3"/>
      <c r="D369" s="3"/>
      <c r="E369" s="3"/>
      <c r="F369" s="216" t="s">
        <v>156</v>
      </c>
      <c r="G369" s="215"/>
      <c r="H369" s="201" t="str">
        <f>KARTKI!$E$6</f>
        <v>VIII B</v>
      </c>
      <c r="I369" s="3"/>
      <c r="J369" s="3"/>
      <c r="K369" s="3"/>
      <c r="L369" s="3"/>
      <c r="M369" s="204"/>
      <c r="N369" s="3"/>
      <c r="O369" s="3"/>
      <c r="P369" s="3"/>
      <c r="Q369" s="3"/>
      <c r="R369" s="216" t="s">
        <v>156</v>
      </c>
      <c r="S369" s="215"/>
      <c r="T369" s="201" t="str">
        <f>KARTKI!$E$6</f>
        <v>VIII B</v>
      </c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customHeight="1" x14ac:dyDescent="0.2">
      <c r="A370" s="3"/>
      <c r="B370" s="3"/>
      <c r="C370" s="202"/>
      <c r="D370" s="296">
        <f>KARTKI!$D$40</f>
        <v>0</v>
      </c>
      <c r="E370" s="215"/>
      <c r="F370" s="215"/>
      <c r="G370" s="215"/>
      <c r="H370" s="215"/>
      <c r="I370" s="215"/>
      <c r="J370" s="215"/>
      <c r="K370" s="203" t="s">
        <v>143</v>
      </c>
      <c r="L370" s="200" t="str">
        <f>KARTKI!$B$40</f>
        <v/>
      </c>
      <c r="M370" s="204" t="s">
        <v>144</v>
      </c>
      <c r="N370" s="3"/>
      <c r="O370" s="202"/>
      <c r="P370" s="296">
        <f>KARTKI!$D$41</f>
        <v>0</v>
      </c>
      <c r="Q370" s="215"/>
      <c r="R370" s="215"/>
      <c r="S370" s="215"/>
      <c r="T370" s="215"/>
      <c r="U370" s="215"/>
      <c r="V370" s="215"/>
      <c r="W370" s="203" t="s">
        <v>143</v>
      </c>
      <c r="X370" s="200" t="str">
        <f>KARTKI!$B$41</f>
        <v/>
      </c>
      <c r="Y370" s="201" t="s">
        <v>144</v>
      </c>
      <c r="Z370" s="3"/>
      <c r="AA370" s="3"/>
      <c r="AB370" s="3"/>
      <c r="AC370" s="3"/>
      <c r="AD370" s="3"/>
      <c r="AE370" s="3"/>
    </row>
    <row r="371" spans="1:31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20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customHeight="1" x14ac:dyDescent="0.2">
      <c r="A372" s="3"/>
      <c r="B372" s="3"/>
      <c r="C372" s="292" t="s">
        <v>139</v>
      </c>
      <c r="D372" s="215"/>
      <c r="E372" s="215"/>
      <c r="F372" s="215"/>
      <c r="G372" s="215"/>
      <c r="H372" s="215"/>
      <c r="I372" s="292" t="str">
        <f>KARTKI!AW55</f>
        <v/>
      </c>
      <c r="J372" s="215"/>
      <c r="K372" s="215"/>
      <c r="L372" s="215"/>
      <c r="M372" s="204"/>
      <c r="N372" s="3"/>
      <c r="O372" s="292" t="s">
        <v>139</v>
      </c>
      <c r="P372" s="215"/>
      <c r="Q372" s="215"/>
      <c r="R372" s="215"/>
      <c r="S372" s="215"/>
      <c r="T372" s="215"/>
      <c r="U372" s="292" t="str">
        <f>KARTKI!AX55</f>
        <v/>
      </c>
      <c r="V372" s="215"/>
      <c r="W372" s="215"/>
      <c r="X372" s="215"/>
      <c r="Y372" s="3"/>
      <c r="Z372" s="3"/>
      <c r="AA372" s="3"/>
      <c r="AB372" s="3"/>
      <c r="AC372" s="3"/>
      <c r="AD372" s="3"/>
      <c r="AE372" s="3"/>
    </row>
    <row r="373" spans="1:31" ht="12.75" customHeight="1" x14ac:dyDescent="0.2">
      <c r="A373" s="3"/>
      <c r="B373" s="3"/>
      <c r="C373" s="291" t="str">
        <f>KARTKI!$I$12</f>
        <v>Religia</v>
      </c>
      <c r="D373" s="215"/>
      <c r="E373" s="215"/>
      <c r="F373" s="215"/>
      <c r="G373" s="215"/>
      <c r="H373" s="215"/>
      <c r="I373" s="292" t="str">
        <f>KARTKI!AW56</f>
        <v/>
      </c>
      <c r="J373" s="215"/>
      <c r="K373" s="215"/>
      <c r="L373" s="215"/>
      <c r="M373" s="204"/>
      <c r="N373" s="3"/>
      <c r="O373" s="291" t="str">
        <f>KARTKI!$I$12</f>
        <v>Religia</v>
      </c>
      <c r="P373" s="215"/>
      <c r="Q373" s="215"/>
      <c r="R373" s="215"/>
      <c r="S373" s="215"/>
      <c r="T373" s="215"/>
      <c r="U373" s="292" t="str">
        <f>KARTKI!AX56</f>
        <v/>
      </c>
      <c r="V373" s="215"/>
      <c r="W373" s="215"/>
      <c r="X373" s="215"/>
      <c r="Y373" s="3"/>
      <c r="Z373" s="3"/>
      <c r="AA373" s="3"/>
      <c r="AB373" s="3"/>
      <c r="AC373" s="3"/>
      <c r="AD373" s="3"/>
      <c r="AE373" s="3"/>
    </row>
    <row r="374" spans="1:31" ht="12.75" customHeight="1" x14ac:dyDescent="0.2">
      <c r="A374" s="3"/>
      <c r="B374" s="3"/>
      <c r="C374" s="291" t="str">
        <f>KARTKI!$J$12</f>
        <v>Język polski</v>
      </c>
      <c r="D374" s="215"/>
      <c r="E374" s="215"/>
      <c r="F374" s="215"/>
      <c r="G374" s="215"/>
      <c r="H374" s="215"/>
      <c r="I374" s="292" t="str">
        <f>KARTKI!AW57</f>
        <v/>
      </c>
      <c r="J374" s="215"/>
      <c r="K374" s="215"/>
      <c r="L374" s="215"/>
      <c r="M374" s="204"/>
      <c r="N374" s="3"/>
      <c r="O374" s="291" t="str">
        <f>KARTKI!$J$12</f>
        <v>Język polski</v>
      </c>
      <c r="P374" s="215"/>
      <c r="Q374" s="215"/>
      <c r="R374" s="215"/>
      <c r="S374" s="215"/>
      <c r="T374" s="215"/>
      <c r="U374" s="292" t="str">
        <f>KARTKI!AX57</f>
        <v/>
      </c>
      <c r="V374" s="215"/>
      <c r="W374" s="215"/>
      <c r="X374" s="215"/>
      <c r="Y374" s="3"/>
      <c r="Z374" s="3"/>
      <c r="AA374" s="3"/>
      <c r="AB374" s="3"/>
      <c r="AC374" s="3"/>
      <c r="AD374" s="3"/>
      <c r="AE374" s="3"/>
    </row>
    <row r="375" spans="1:31" ht="12.75" customHeight="1" x14ac:dyDescent="0.2">
      <c r="A375" s="3"/>
      <c r="B375" s="3"/>
      <c r="C375" s="291" t="str">
        <f>KARTKI!$K$12</f>
        <v>Język angielski</v>
      </c>
      <c r="D375" s="215"/>
      <c r="E375" s="215"/>
      <c r="F375" s="215"/>
      <c r="G375" s="215"/>
      <c r="H375" s="215"/>
      <c r="I375" s="292" t="str">
        <f>KARTKI!AW58</f>
        <v/>
      </c>
      <c r="J375" s="215"/>
      <c r="K375" s="215"/>
      <c r="L375" s="215"/>
      <c r="M375" s="204"/>
      <c r="N375" s="3"/>
      <c r="O375" s="291" t="str">
        <f>KARTKI!$K$12</f>
        <v>Język angielski</v>
      </c>
      <c r="P375" s="215"/>
      <c r="Q375" s="215"/>
      <c r="R375" s="215"/>
      <c r="S375" s="215"/>
      <c r="T375" s="215"/>
      <c r="U375" s="292" t="str">
        <f>KARTKI!AX58</f>
        <v/>
      </c>
      <c r="V375" s="215"/>
      <c r="W375" s="215"/>
      <c r="X375" s="215"/>
      <c r="Y375" s="3"/>
      <c r="Z375" s="3"/>
      <c r="AA375" s="3"/>
      <c r="AB375" s="3"/>
      <c r="AC375" s="3"/>
      <c r="AD375" s="3"/>
      <c r="AE375" s="3"/>
    </row>
    <row r="376" spans="1:31" ht="12.75" customHeight="1" x14ac:dyDescent="0.2">
      <c r="A376" s="3"/>
      <c r="B376" s="3"/>
      <c r="C376" s="291" t="str">
        <f>KARTKI!$L$12</f>
        <v>Język niemiecki</v>
      </c>
      <c r="D376" s="215"/>
      <c r="E376" s="215"/>
      <c r="F376" s="215"/>
      <c r="G376" s="215"/>
      <c r="H376" s="215"/>
      <c r="I376" s="292" t="str">
        <f>KARTKI!AW59</f>
        <v/>
      </c>
      <c r="J376" s="215"/>
      <c r="K376" s="215"/>
      <c r="L376" s="215"/>
      <c r="M376" s="204"/>
      <c r="N376" s="3"/>
      <c r="O376" s="291" t="str">
        <f>KARTKI!$L$12</f>
        <v>Język niemiecki</v>
      </c>
      <c r="P376" s="215"/>
      <c r="Q376" s="215"/>
      <c r="R376" s="215"/>
      <c r="S376" s="215"/>
      <c r="T376" s="215"/>
      <c r="U376" s="292" t="str">
        <f>KARTKI!AX59</f>
        <v/>
      </c>
      <c r="V376" s="215"/>
      <c r="W376" s="215"/>
      <c r="X376" s="215"/>
      <c r="Y376" s="3"/>
      <c r="Z376" s="3"/>
      <c r="AA376" s="3"/>
      <c r="AB376" s="3"/>
      <c r="AC376" s="3"/>
      <c r="AD376" s="3"/>
      <c r="AE376" s="3"/>
    </row>
    <row r="377" spans="1:31" ht="12.75" customHeight="1" x14ac:dyDescent="0.2">
      <c r="A377" s="3"/>
      <c r="B377" s="3"/>
      <c r="C377" s="291" t="str">
        <f>KARTKI!$M$12</f>
        <v>Biologia</v>
      </c>
      <c r="D377" s="215"/>
      <c r="E377" s="215"/>
      <c r="F377" s="215"/>
      <c r="G377" s="215"/>
      <c r="H377" s="215"/>
      <c r="I377" s="292" t="str">
        <f>KARTKI!AW60</f>
        <v/>
      </c>
      <c r="J377" s="215"/>
      <c r="K377" s="215"/>
      <c r="L377" s="215"/>
      <c r="M377" s="204"/>
      <c r="N377" s="3"/>
      <c r="O377" s="291" t="str">
        <f>KARTKI!$M$12</f>
        <v>Biologia</v>
      </c>
      <c r="P377" s="215"/>
      <c r="Q377" s="215"/>
      <c r="R377" s="215"/>
      <c r="S377" s="215"/>
      <c r="T377" s="215"/>
      <c r="U377" s="292" t="str">
        <f>KARTKI!AX60</f>
        <v/>
      </c>
      <c r="V377" s="215"/>
      <c r="W377" s="215"/>
      <c r="X377" s="215"/>
      <c r="Y377" s="3"/>
      <c r="Z377" s="3"/>
      <c r="AA377" s="3"/>
      <c r="AB377" s="3"/>
      <c r="AC377" s="3"/>
      <c r="AD377" s="3"/>
      <c r="AE377" s="3"/>
    </row>
    <row r="378" spans="1:31" ht="12.75" customHeight="1" x14ac:dyDescent="0.2">
      <c r="A378" s="3"/>
      <c r="B378" s="3"/>
      <c r="C378" s="291" t="str">
        <f>KARTKI!$N$12</f>
        <v>Chemia</v>
      </c>
      <c r="D378" s="215"/>
      <c r="E378" s="215"/>
      <c r="F378" s="215"/>
      <c r="G378" s="215"/>
      <c r="H378" s="215"/>
      <c r="I378" s="292" t="str">
        <f>KARTKI!AW61</f>
        <v/>
      </c>
      <c r="J378" s="215"/>
      <c r="K378" s="215"/>
      <c r="L378" s="215"/>
      <c r="M378" s="204"/>
      <c r="N378" s="3"/>
      <c r="O378" s="291" t="str">
        <f>KARTKI!$N$12</f>
        <v>Chemia</v>
      </c>
      <c r="P378" s="215"/>
      <c r="Q378" s="215"/>
      <c r="R378" s="215"/>
      <c r="S378" s="215"/>
      <c r="T378" s="215"/>
      <c r="U378" s="292" t="str">
        <f>KARTKI!AX61</f>
        <v/>
      </c>
      <c r="V378" s="215"/>
      <c r="W378" s="215"/>
      <c r="X378" s="215"/>
      <c r="Y378" s="3"/>
      <c r="Z378" s="3"/>
      <c r="AA378" s="3"/>
      <c r="AB378" s="3"/>
      <c r="AC378" s="3"/>
      <c r="AD378" s="3"/>
      <c r="AE378" s="3"/>
    </row>
    <row r="379" spans="1:31" ht="12.75" customHeight="1" x14ac:dyDescent="0.2">
      <c r="A379" s="3"/>
      <c r="B379" s="3"/>
      <c r="C379" s="291" t="str">
        <f>KARTKI!$O$12</f>
        <v>Fizyka</v>
      </c>
      <c r="D379" s="215"/>
      <c r="E379" s="215"/>
      <c r="F379" s="215"/>
      <c r="G379" s="215"/>
      <c r="H379" s="215"/>
      <c r="I379" s="292" t="str">
        <f>KARTKI!AW62</f>
        <v/>
      </c>
      <c r="J379" s="215"/>
      <c r="K379" s="215"/>
      <c r="L379" s="215"/>
      <c r="M379" s="204"/>
      <c r="N379" s="3"/>
      <c r="O379" s="291" t="str">
        <f>KARTKI!$O$12</f>
        <v>Fizyka</v>
      </c>
      <c r="P379" s="215"/>
      <c r="Q379" s="215"/>
      <c r="R379" s="215"/>
      <c r="S379" s="215"/>
      <c r="T379" s="215"/>
      <c r="U379" s="292" t="str">
        <f>KARTKI!AX62</f>
        <v/>
      </c>
      <c r="V379" s="215"/>
      <c r="W379" s="215"/>
      <c r="X379" s="215"/>
      <c r="Y379" s="3"/>
      <c r="Z379" s="3"/>
      <c r="AA379" s="3"/>
      <c r="AB379" s="3"/>
      <c r="AC379" s="3"/>
      <c r="AD379" s="3"/>
      <c r="AE379" s="3"/>
    </row>
    <row r="380" spans="1:31" ht="12.75" customHeight="1" x14ac:dyDescent="0.2">
      <c r="A380" s="3"/>
      <c r="B380" s="3"/>
      <c r="C380" s="291" t="str">
        <f>KARTKI!$P$12</f>
        <v>Matematyka</v>
      </c>
      <c r="D380" s="215"/>
      <c r="E380" s="215"/>
      <c r="F380" s="215"/>
      <c r="G380" s="215"/>
      <c r="H380" s="215"/>
      <c r="I380" s="292" t="str">
        <f>KARTKI!AW63</f>
        <v/>
      </c>
      <c r="J380" s="215"/>
      <c r="K380" s="215"/>
      <c r="L380" s="215"/>
      <c r="M380" s="204"/>
      <c r="N380" s="3"/>
      <c r="O380" s="291" t="str">
        <f>KARTKI!$P$12</f>
        <v>Matematyka</v>
      </c>
      <c r="P380" s="215"/>
      <c r="Q380" s="215"/>
      <c r="R380" s="215"/>
      <c r="S380" s="215"/>
      <c r="T380" s="215"/>
      <c r="U380" s="292" t="str">
        <f>KARTKI!AX63</f>
        <v/>
      </c>
      <c r="V380" s="215"/>
      <c r="W380" s="215"/>
      <c r="X380" s="215"/>
      <c r="Y380" s="3"/>
      <c r="Z380" s="3"/>
      <c r="AA380" s="3"/>
      <c r="AB380" s="3"/>
      <c r="AC380" s="3"/>
      <c r="AD380" s="3"/>
      <c r="AE380" s="3"/>
    </row>
    <row r="381" spans="1:31" ht="12.75" customHeight="1" x14ac:dyDescent="0.2">
      <c r="A381" s="3"/>
      <c r="B381" s="3"/>
      <c r="C381" s="291" t="str">
        <f>KARTKI!$Q$12</f>
        <v>Informatyka</v>
      </c>
      <c r="D381" s="215"/>
      <c r="E381" s="215"/>
      <c r="F381" s="215"/>
      <c r="G381" s="215"/>
      <c r="H381" s="215"/>
      <c r="I381" s="292" t="str">
        <f>KARTKI!AW64</f>
        <v/>
      </c>
      <c r="J381" s="215"/>
      <c r="K381" s="215"/>
      <c r="L381" s="215"/>
      <c r="M381" s="204"/>
      <c r="N381" s="3"/>
      <c r="O381" s="291" t="str">
        <f>KARTKI!$Q$12</f>
        <v>Informatyka</v>
      </c>
      <c r="P381" s="215"/>
      <c r="Q381" s="215"/>
      <c r="R381" s="215"/>
      <c r="S381" s="215"/>
      <c r="T381" s="215"/>
      <c r="U381" s="292" t="str">
        <f>KARTKI!AX64</f>
        <v/>
      </c>
      <c r="V381" s="215"/>
      <c r="W381" s="215"/>
      <c r="X381" s="215"/>
      <c r="Y381" s="3"/>
      <c r="Z381" s="3"/>
      <c r="AA381" s="3"/>
      <c r="AB381" s="3"/>
      <c r="AC381" s="3"/>
      <c r="AD381" s="3"/>
      <c r="AE381" s="3"/>
    </row>
    <row r="382" spans="1:31" ht="12.75" customHeight="1" x14ac:dyDescent="0.2">
      <c r="A382" s="3"/>
      <c r="B382" s="3"/>
      <c r="C382" s="291" t="str">
        <f>KARTKI!$R$12</f>
        <v>Geografia</v>
      </c>
      <c r="D382" s="215"/>
      <c r="E382" s="215"/>
      <c r="F382" s="215"/>
      <c r="G382" s="215"/>
      <c r="H382" s="215"/>
      <c r="I382" s="292" t="str">
        <f>KARTKI!AW65</f>
        <v/>
      </c>
      <c r="J382" s="215"/>
      <c r="K382" s="215"/>
      <c r="L382" s="215"/>
      <c r="M382" s="204"/>
      <c r="N382" s="3"/>
      <c r="O382" s="291" t="str">
        <f>KARTKI!$R$12</f>
        <v>Geografia</v>
      </c>
      <c r="P382" s="215"/>
      <c r="Q382" s="215"/>
      <c r="R382" s="215"/>
      <c r="S382" s="215"/>
      <c r="T382" s="215"/>
      <c r="U382" s="292" t="str">
        <f>KARTKI!AX65</f>
        <v/>
      </c>
      <c r="V382" s="215"/>
      <c r="W382" s="215"/>
      <c r="X382" s="215"/>
      <c r="Y382" s="3"/>
      <c r="Z382" s="3"/>
      <c r="AA382" s="3"/>
      <c r="AB382" s="3"/>
      <c r="AC382" s="3"/>
      <c r="AD382" s="3"/>
      <c r="AE382" s="3"/>
    </row>
    <row r="383" spans="1:31" ht="12.75" customHeight="1" x14ac:dyDescent="0.2">
      <c r="A383" s="3"/>
      <c r="B383" s="3"/>
      <c r="C383" s="291" t="str">
        <f>KARTKI!$S$12</f>
        <v>Edukacja dla bezpiecz.</v>
      </c>
      <c r="D383" s="215"/>
      <c r="E383" s="215"/>
      <c r="F383" s="215"/>
      <c r="G383" s="215"/>
      <c r="H383" s="215"/>
      <c r="I383" s="292" t="str">
        <f>KARTKI!AW66</f>
        <v/>
      </c>
      <c r="J383" s="215"/>
      <c r="K383" s="215"/>
      <c r="L383" s="215"/>
      <c r="M383" s="204"/>
      <c r="N383" s="3"/>
      <c r="O383" s="291" t="str">
        <f>KARTKI!$S$12</f>
        <v>Edukacja dla bezpiecz.</v>
      </c>
      <c r="P383" s="215"/>
      <c r="Q383" s="215"/>
      <c r="R383" s="215"/>
      <c r="S383" s="215"/>
      <c r="T383" s="215"/>
      <c r="U383" s="292" t="str">
        <f>KARTKI!AX66</f>
        <v/>
      </c>
      <c r="V383" s="215"/>
      <c r="W383" s="215"/>
      <c r="X383" s="215"/>
      <c r="Y383" s="3"/>
      <c r="Z383" s="3"/>
      <c r="AA383" s="3"/>
      <c r="AB383" s="3"/>
      <c r="AC383" s="3"/>
      <c r="AD383" s="3"/>
      <c r="AE383" s="3"/>
    </row>
    <row r="384" spans="1:31" ht="12.75" customHeight="1" x14ac:dyDescent="0.2">
      <c r="A384" s="3"/>
      <c r="B384" s="3"/>
      <c r="C384" s="291" t="str">
        <f>KARTKI!$T$12</f>
        <v>Wiedza o społeczeństwie</v>
      </c>
      <c r="D384" s="215"/>
      <c r="E384" s="215"/>
      <c r="F384" s="215"/>
      <c r="G384" s="215"/>
      <c r="H384" s="215"/>
      <c r="I384" s="292" t="str">
        <f>KARTKI!AW67</f>
        <v/>
      </c>
      <c r="J384" s="215"/>
      <c r="K384" s="215"/>
      <c r="L384" s="215"/>
      <c r="M384" s="204"/>
      <c r="N384" s="3"/>
      <c r="O384" s="291" t="str">
        <f>KARTKI!$T$12</f>
        <v>Wiedza o społeczeństwie</v>
      </c>
      <c r="P384" s="215"/>
      <c r="Q384" s="215"/>
      <c r="R384" s="215"/>
      <c r="S384" s="215"/>
      <c r="T384" s="215"/>
      <c r="U384" s="292" t="str">
        <f>KARTKI!AX67</f>
        <v/>
      </c>
      <c r="V384" s="215"/>
      <c r="W384" s="215"/>
      <c r="X384" s="215"/>
      <c r="Y384" s="3"/>
      <c r="Z384" s="3"/>
      <c r="AA384" s="3"/>
      <c r="AB384" s="3"/>
      <c r="AC384" s="3"/>
      <c r="AD384" s="3"/>
      <c r="AE384" s="3"/>
    </row>
    <row r="385" spans="1:31" ht="12.75" customHeight="1" x14ac:dyDescent="0.2">
      <c r="A385" s="3"/>
      <c r="B385" s="3"/>
      <c r="C385" s="291" t="str">
        <f>KARTKI!$U$12</f>
        <v>Historia</v>
      </c>
      <c r="D385" s="215"/>
      <c r="E385" s="215"/>
      <c r="F385" s="215"/>
      <c r="G385" s="215"/>
      <c r="H385" s="215"/>
      <c r="I385" s="292" t="str">
        <f>KARTKI!AW68</f>
        <v/>
      </c>
      <c r="J385" s="215"/>
      <c r="K385" s="215"/>
      <c r="L385" s="215"/>
      <c r="M385" s="204"/>
      <c r="N385" s="3"/>
      <c r="O385" s="291" t="str">
        <f>KARTKI!$U$12</f>
        <v>Historia</v>
      </c>
      <c r="P385" s="215"/>
      <c r="Q385" s="215"/>
      <c r="R385" s="215"/>
      <c r="S385" s="215"/>
      <c r="T385" s="215"/>
      <c r="U385" s="292" t="str">
        <f>KARTKI!AX68</f>
        <v/>
      </c>
      <c r="V385" s="215"/>
      <c r="W385" s="215"/>
      <c r="X385" s="215"/>
      <c r="Y385" s="3"/>
      <c r="Z385" s="3"/>
      <c r="AA385" s="3"/>
      <c r="AB385" s="3"/>
      <c r="AC385" s="3"/>
      <c r="AD385" s="3"/>
      <c r="AE385" s="3"/>
    </row>
    <row r="386" spans="1:31" ht="12.75" customHeight="1" x14ac:dyDescent="0.2">
      <c r="A386" s="3"/>
      <c r="B386" s="3"/>
      <c r="C386" s="291" t="str">
        <f>KARTKI!$V$12</f>
        <v>Wychowanie fizyczne</v>
      </c>
      <c r="D386" s="215"/>
      <c r="E386" s="215"/>
      <c r="F386" s="215"/>
      <c r="G386" s="215"/>
      <c r="H386" s="215"/>
      <c r="I386" s="292" t="str">
        <f>KARTKI!AW69</f>
        <v/>
      </c>
      <c r="J386" s="215"/>
      <c r="K386" s="215"/>
      <c r="L386" s="215"/>
      <c r="M386" s="204"/>
      <c r="N386" s="3"/>
      <c r="O386" s="291" t="str">
        <f>KARTKI!$V$12</f>
        <v>Wychowanie fizyczne</v>
      </c>
      <c r="P386" s="215"/>
      <c r="Q386" s="215"/>
      <c r="R386" s="215"/>
      <c r="S386" s="215"/>
      <c r="T386" s="215"/>
      <c r="U386" s="292" t="str">
        <f>KARTKI!AX69</f>
        <v/>
      </c>
      <c r="V386" s="215"/>
      <c r="W386" s="215"/>
      <c r="X386" s="215"/>
      <c r="Y386" s="3"/>
      <c r="Z386" s="3"/>
      <c r="AA386" s="3"/>
      <c r="AB386" s="3"/>
      <c r="AC386" s="3"/>
      <c r="AD386" s="3"/>
      <c r="AE386" s="3"/>
    </row>
    <row r="387" spans="1:31" ht="12.75" customHeight="1" x14ac:dyDescent="0.2">
      <c r="A387" s="3"/>
      <c r="B387" s="3"/>
      <c r="C387" s="291" t="e">
        <f>KARTKI!#REF!</f>
        <v>#REF!</v>
      </c>
      <c r="D387" s="215"/>
      <c r="E387" s="215"/>
      <c r="F387" s="215"/>
      <c r="G387" s="215"/>
      <c r="H387" s="215"/>
      <c r="I387" s="292" t="e">
        <f>KARTKI!AW70</f>
        <v>#REF!</v>
      </c>
      <c r="J387" s="215"/>
      <c r="K387" s="215"/>
      <c r="L387" s="215"/>
      <c r="M387" s="204"/>
      <c r="N387" s="3"/>
      <c r="O387" s="291" t="e">
        <f>KARTKI!#REF!</f>
        <v>#REF!</v>
      </c>
      <c r="P387" s="215"/>
      <c r="Q387" s="215"/>
      <c r="R387" s="215"/>
      <c r="S387" s="215"/>
      <c r="T387" s="215"/>
      <c r="U387" s="292" t="e">
        <f>KARTKI!AX70</f>
        <v>#REF!</v>
      </c>
      <c r="V387" s="215"/>
      <c r="W387" s="215"/>
      <c r="X387" s="215"/>
      <c r="Y387" s="3"/>
      <c r="Z387" s="3"/>
      <c r="AA387" s="3"/>
      <c r="AB387" s="3"/>
      <c r="AC387" s="3"/>
      <c r="AD387" s="3"/>
      <c r="AE387" s="3"/>
    </row>
    <row r="388" spans="1:31" ht="12.75" customHeight="1" x14ac:dyDescent="0.2">
      <c r="A388" s="3"/>
      <c r="B388" s="3"/>
      <c r="C388" s="291" t="e">
        <f>KARTKI!#REF!</f>
        <v>#REF!</v>
      </c>
      <c r="D388" s="215"/>
      <c r="E388" s="215"/>
      <c r="F388" s="215"/>
      <c r="G388" s="215"/>
      <c r="H388" s="215"/>
      <c r="I388" s="292" t="e">
        <f>KARTKI!AW71</f>
        <v>#REF!</v>
      </c>
      <c r="J388" s="215"/>
      <c r="K388" s="215"/>
      <c r="L388" s="215"/>
      <c r="M388" s="204"/>
      <c r="N388" s="3"/>
      <c r="O388" s="291" t="e">
        <f>KARTKI!#REF!</f>
        <v>#REF!</v>
      </c>
      <c r="P388" s="215"/>
      <c r="Q388" s="215"/>
      <c r="R388" s="215"/>
      <c r="S388" s="215"/>
      <c r="T388" s="215"/>
      <c r="U388" s="292" t="e">
        <f>KARTKI!AX71</f>
        <v>#REF!</v>
      </c>
      <c r="V388" s="215"/>
      <c r="W388" s="215"/>
      <c r="X388" s="215"/>
      <c r="Y388" s="3"/>
      <c r="Z388" s="3"/>
      <c r="AA388" s="3"/>
      <c r="AB388" s="3"/>
      <c r="AC388" s="3"/>
      <c r="AD388" s="3"/>
      <c r="AE388" s="3"/>
    </row>
    <row r="389" spans="1:31" ht="12.75" customHeight="1" x14ac:dyDescent="0.2">
      <c r="A389" s="3"/>
      <c r="B389" s="3"/>
      <c r="C389" s="292" t="s">
        <v>157</v>
      </c>
      <c r="D389" s="215"/>
      <c r="E389" s="215"/>
      <c r="F389" s="215"/>
      <c r="G389" s="215"/>
      <c r="H389" s="215"/>
      <c r="I389" s="3"/>
      <c r="J389" s="3"/>
      <c r="K389" s="3"/>
      <c r="L389" s="3"/>
      <c r="M389" s="204"/>
      <c r="N389" s="3"/>
      <c r="O389" s="292" t="s">
        <v>157</v>
      </c>
      <c r="P389" s="215"/>
      <c r="Q389" s="215"/>
      <c r="R389" s="215"/>
      <c r="S389" s="215"/>
      <c r="T389" s="215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customHeight="1" x14ac:dyDescent="0.2">
      <c r="A390" s="3"/>
      <c r="B390" s="3"/>
      <c r="C390" s="203" t="s">
        <v>158</v>
      </c>
      <c r="D390" s="292" t="s">
        <v>159</v>
      </c>
      <c r="E390" s="215"/>
      <c r="F390" s="215"/>
      <c r="G390" s="215"/>
      <c r="H390" s="215"/>
      <c r="I390" s="292" t="str">
        <f>IF(AC28=0,"———",AC28)</f>
        <v>———</v>
      </c>
      <c r="J390" s="215"/>
      <c r="K390" s="215"/>
      <c r="L390" s="215"/>
      <c r="M390" s="205"/>
      <c r="N390" s="3"/>
      <c r="O390" s="203" t="s">
        <v>158</v>
      </c>
      <c r="P390" s="292" t="s">
        <v>159</v>
      </c>
      <c r="Q390" s="215"/>
      <c r="R390" s="215"/>
      <c r="S390" s="215"/>
      <c r="T390" s="215"/>
      <c r="U390" s="292" t="str">
        <f>IF(AC29=0,"———",AC29)</f>
        <v>———</v>
      </c>
      <c r="V390" s="215"/>
      <c r="W390" s="215"/>
      <c r="X390" s="215"/>
      <c r="Y390" s="3"/>
      <c r="Z390" s="3"/>
      <c r="AA390" s="3"/>
      <c r="AB390" s="3"/>
      <c r="AC390" s="3"/>
      <c r="AD390" s="3"/>
      <c r="AE390" s="3"/>
    </row>
    <row r="391" spans="1:31" ht="12.75" customHeight="1" x14ac:dyDescent="0.2">
      <c r="A391" s="3"/>
      <c r="B391" s="3"/>
      <c r="C391" s="203" t="s">
        <v>158</v>
      </c>
      <c r="D391" s="292" t="s">
        <v>160</v>
      </c>
      <c r="E391" s="215"/>
      <c r="F391" s="215"/>
      <c r="G391" s="215"/>
      <c r="H391" s="215"/>
      <c r="I391" s="292" t="str">
        <f>IF(AD28=0,"———",AD28)</f>
        <v>———</v>
      </c>
      <c r="J391" s="215"/>
      <c r="K391" s="215"/>
      <c r="L391" s="215"/>
      <c r="M391" s="204"/>
      <c r="N391" s="3"/>
      <c r="O391" s="203" t="s">
        <v>158</v>
      </c>
      <c r="P391" s="292" t="s">
        <v>160</v>
      </c>
      <c r="Q391" s="215"/>
      <c r="R391" s="215"/>
      <c r="S391" s="215"/>
      <c r="T391" s="215"/>
      <c r="U391" s="292" t="str">
        <f>IF(AD29=0,"———",AD29)</f>
        <v>———</v>
      </c>
      <c r="V391" s="215"/>
      <c r="W391" s="215"/>
      <c r="X391" s="215"/>
      <c r="Y391" s="3"/>
      <c r="Z391" s="3"/>
      <c r="AA391" s="3"/>
      <c r="AB391" s="3"/>
      <c r="AC391" s="3"/>
      <c r="AD391" s="3"/>
      <c r="AE391" s="3"/>
    </row>
    <row r="392" spans="1:31" ht="12.75" customHeight="1" x14ac:dyDescent="0.2">
      <c r="A392" s="3"/>
      <c r="B392" s="3"/>
      <c r="C392" s="292" t="s">
        <v>161</v>
      </c>
      <c r="D392" s="215"/>
      <c r="E392" s="215"/>
      <c r="F392" s="215"/>
      <c r="G392" s="215"/>
      <c r="H392" s="215"/>
      <c r="I392" s="292" t="str">
        <f>IF(AE28=0,"———",AE28)</f>
        <v>———</v>
      </c>
      <c r="J392" s="215"/>
      <c r="K392" s="215"/>
      <c r="L392" s="215"/>
      <c r="M392" s="204"/>
      <c r="N392" s="3"/>
      <c r="O392" s="292" t="s">
        <v>161</v>
      </c>
      <c r="P392" s="215"/>
      <c r="Q392" s="215"/>
      <c r="R392" s="215"/>
      <c r="S392" s="215"/>
      <c r="T392" s="215"/>
      <c r="U392" s="292" t="str">
        <f>IF(AE29=0,"———",AE29)</f>
        <v>———</v>
      </c>
      <c r="V392" s="215"/>
      <c r="W392" s="215"/>
      <c r="X392" s="215"/>
      <c r="Y392" s="3"/>
      <c r="Z392" s="3"/>
      <c r="AA392" s="3"/>
      <c r="AB392" s="3"/>
      <c r="AC392" s="3"/>
      <c r="AD392" s="3"/>
      <c r="AE392" s="3"/>
    </row>
    <row r="393" spans="1:31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204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customHeight="1" x14ac:dyDescent="0.2">
      <c r="A394" s="3"/>
      <c r="B394" s="3"/>
      <c r="C394" s="207"/>
      <c r="D394" s="207"/>
      <c r="E394" s="207"/>
      <c r="F394" s="207"/>
      <c r="G394" s="293" t="s">
        <v>145</v>
      </c>
      <c r="H394" s="215"/>
      <c r="I394" s="215"/>
      <c r="J394" s="215"/>
      <c r="K394" s="215"/>
      <c r="L394" s="215"/>
      <c r="M394" s="204"/>
      <c r="N394" s="3"/>
      <c r="O394" s="207"/>
      <c r="P394" s="207"/>
      <c r="Q394" s="207"/>
      <c r="R394" s="207"/>
      <c r="S394" s="293" t="s">
        <v>145</v>
      </c>
      <c r="T394" s="215"/>
      <c r="U394" s="215"/>
      <c r="V394" s="215"/>
      <c r="W394" s="215"/>
      <c r="X394" s="215"/>
      <c r="Y394" s="3"/>
      <c r="Z394" s="3"/>
      <c r="AA394" s="3"/>
      <c r="AB394" s="3"/>
      <c r="AC394" s="3"/>
      <c r="AD394" s="3"/>
      <c r="AE394" s="3"/>
    </row>
    <row r="395" spans="1:31" ht="12.75" customHeight="1" x14ac:dyDescent="0.2">
      <c r="A395" s="3"/>
      <c r="B395" s="3"/>
      <c r="C395" s="292" t="str">
        <f>KARTKI!$E$8</f>
        <v>08.06.2020 r.</v>
      </c>
      <c r="D395" s="215"/>
      <c r="E395" s="215"/>
      <c r="F395" s="207"/>
      <c r="G395" s="295" t="str">
        <f>KARTKI!$E$7</f>
        <v>mgr Iwona Bodziony</v>
      </c>
      <c r="H395" s="215"/>
      <c r="I395" s="215"/>
      <c r="J395" s="215"/>
      <c r="K395" s="215"/>
      <c r="L395" s="215"/>
      <c r="M395" s="204"/>
      <c r="N395" s="3"/>
      <c r="O395" s="292" t="str">
        <f>KARTKI!$E$8</f>
        <v>08.06.2020 r.</v>
      </c>
      <c r="P395" s="215"/>
      <c r="Q395" s="215"/>
      <c r="R395" s="207"/>
      <c r="S395" s="295" t="str">
        <f>KARTKI!$E$7</f>
        <v>mgr Iwona Bodziony</v>
      </c>
      <c r="T395" s="215"/>
      <c r="U395" s="215"/>
      <c r="V395" s="215"/>
      <c r="W395" s="215"/>
      <c r="X395" s="215"/>
      <c r="Y395" s="3"/>
      <c r="Z395" s="3"/>
      <c r="AA395" s="3"/>
      <c r="AB395" s="3"/>
      <c r="AC395" s="3"/>
      <c r="AD395" s="3"/>
      <c r="AE395" s="3"/>
    </row>
    <row r="396" spans="1:31" ht="12.75" customHeight="1" x14ac:dyDescent="0.2">
      <c r="A396" s="3"/>
      <c r="B396" s="3"/>
      <c r="C396" s="207"/>
      <c r="D396" s="207"/>
      <c r="E396" s="207"/>
      <c r="F396" s="207"/>
      <c r="G396" s="208"/>
      <c r="H396" s="3"/>
      <c r="I396" s="3"/>
      <c r="J396" s="3"/>
      <c r="K396" s="3"/>
      <c r="L396" s="3"/>
      <c r="M396" s="204"/>
      <c r="N396" s="3"/>
      <c r="O396" s="207"/>
      <c r="P396" s="207"/>
      <c r="Q396" s="207"/>
      <c r="R396" s="207"/>
      <c r="S396" s="208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39" customHeight="1" x14ac:dyDescent="0.2">
      <c r="A397" s="3"/>
      <c r="B397" s="209"/>
      <c r="C397" s="209"/>
      <c r="D397" s="209"/>
      <c r="E397" s="209"/>
      <c r="F397" s="209"/>
      <c r="G397" s="209"/>
      <c r="H397" s="209"/>
      <c r="I397" s="209"/>
      <c r="J397" s="209"/>
      <c r="K397" s="209"/>
      <c r="L397" s="209"/>
      <c r="M397" s="210"/>
      <c r="N397" s="209"/>
      <c r="O397" s="209"/>
      <c r="P397" s="209"/>
      <c r="Q397" s="209"/>
      <c r="R397" s="209"/>
      <c r="S397" s="209"/>
      <c r="T397" s="209"/>
      <c r="U397" s="209"/>
      <c r="V397" s="209"/>
      <c r="W397" s="209"/>
      <c r="X397" s="209"/>
      <c r="Y397" s="209"/>
      <c r="Z397" s="3"/>
      <c r="AA397" s="3"/>
      <c r="AB397" s="3"/>
      <c r="AC397" s="3"/>
      <c r="AD397" s="3"/>
      <c r="AE397" s="3"/>
    </row>
    <row r="398" spans="1:31" ht="19.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204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customHeight="1" x14ac:dyDescent="0.2">
      <c r="A399" s="3"/>
      <c r="B399" s="3"/>
      <c r="C399" s="216" t="s">
        <v>162</v>
      </c>
      <c r="D399" s="215"/>
      <c r="E399" s="200" t="str">
        <f>KARTKI!$X$5</f>
        <v/>
      </c>
      <c r="F399" s="293" t="s">
        <v>163</v>
      </c>
      <c r="G399" s="215"/>
      <c r="H399" s="215"/>
      <c r="I399" s="215"/>
      <c r="J399" s="292" t="str">
        <f>KARTKI!$E$4</f>
        <v>PRZEWIDYWANE OCENY ROCZNE</v>
      </c>
      <c r="K399" s="215"/>
      <c r="L399" s="215"/>
      <c r="M399" s="204"/>
      <c r="N399" s="3"/>
      <c r="O399" s="216"/>
      <c r="P399" s="215"/>
      <c r="Q399" s="200"/>
      <c r="R399" s="293"/>
      <c r="S399" s="215"/>
      <c r="T399" s="215"/>
      <c r="U399" s="215"/>
      <c r="V399" s="292"/>
      <c r="W399" s="215"/>
      <c r="X399" s="215"/>
      <c r="Y399" s="3"/>
      <c r="Z399" s="3"/>
      <c r="AA399" s="3"/>
      <c r="AB399" s="3"/>
      <c r="AC399" s="3"/>
      <c r="AD399" s="3"/>
      <c r="AE399" s="3"/>
    </row>
    <row r="400" spans="1:31" ht="12.75" customHeight="1" x14ac:dyDescent="0.2">
      <c r="A400" s="3"/>
      <c r="B400" s="3"/>
      <c r="C400" s="3"/>
      <c r="D400" s="3"/>
      <c r="E400" s="3"/>
      <c r="F400" s="216" t="s">
        <v>156</v>
      </c>
      <c r="G400" s="215"/>
      <c r="H400" s="201" t="str">
        <f>KARTKI!$E$6</f>
        <v>VIII B</v>
      </c>
      <c r="I400" s="3"/>
      <c r="J400" s="3"/>
      <c r="K400" s="3"/>
      <c r="L400" s="3"/>
      <c r="M400" s="204"/>
      <c r="N400" s="3"/>
      <c r="O400" s="3"/>
      <c r="P400" s="3"/>
      <c r="Q400" s="3"/>
      <c r="R400" s="216" t="s">
        <v>156</v>
      </c>
      <c r="S400" s="215"/>
      <c r="T400" s="201" t="str">
        <f>KARTKI!$E$6</f>
        <v>VIII B</v>
      </c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customHeight="1" x14ac:dyDescent="0.2">
      <c r="A401" s="3"/>
      <c r="B401" s="3"/>
      <c r="C401" s="202"/>
      <c r="D401" s="296">
        <f>KARTKI!$D$42</f>
        <v>0</v>
      </c>
      <c r="E401" s="215"/>
      <c r="F401" s="215"/>
      <c r="G401" s="215"/>
      <c r="H401" s="215"/>
      <c r="I401" s="215"/>
      <c r="J401" s="215"/>
      <c r="K401" s="203" t="s">
        <v>143</v>
      </c>
      <c r="L401" s="200" t="str">
        <f>KARTKI!$B$42</f>
        <v/>
      </c>
      <c r="M401" s="211" t="s">
        <v>144</v>
      </c>
      <c r="N401" s="3"/>
      <c r="O401" s="202"/>
      <c r="P401" s="296">
        <f>KARTKI!$D$43</f>
        <v>0</v>
      </c>
      <c r="Q401" s="215"/>
      <c r="R401" s="215"/>
      <c r="S401" s="215"/>
      <c r="T401" s="215"/>
      <c r="U401" s="215"/>
      <c r="V401" s="215"/>
      <c r="W401" s="203" t="s">
        <v>143</v>
      </c>
      <c r="X401" s="200" t="str">
        <f>KARTKI!$B$43</f>
        <v/>
      </c>
      <c r="Y401" s="201" t="s">
        <v>144</v>
      </c>
      <c r="Z401" s="3"/>
      <c r="AA401" s="3"/>
      <c r="AB401" s="3"/>
      <c r="AC401" s="3"/>
      <c r="AD401" s="3"/>
      <c r="AE401" s="3"/>
    </row>
    <row r="402" spans="1:31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204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customHeight="1" x14ac:dyDescent="0.2">
      <c r="A403" s="3"/>
      <c r="B403" s="3"/>
      <c r="C403" s="292" t="s">
        <v>139</v>
      </c>
      <c r="D403" s="215"/>
      <c r="E403" s="215"/>
      <c r="F403" s="215"/>
      <c r="G403" s="215"/>
      <c r="H403" s="215"/>
      <c r="I403" s="292" t="str">
        <f>KARTKI!AY55</f>
        <v/>
      </c>
      <c r="J403" s="215"/>
      <c r="K403" s="215"/>
      <c r="L403" s="215"/>
      <c r="M403" s="204"/>
      <c r="N403" s="3"/>
      <c r="O403" s="292" t="s">
        <v>139</v>
      </c>
      <c r="P403" s="215"/>
      <c r="Q403" s="215"/>
      <c r="R403" s="215"/>
      <c r="S403" s="215"/>
      <c r="T403" s="215"/>
      <c r="U403" s="292" t="str">
        <f>KARTKI!AZ55</f>
        <v/>
      </c>
      <c r="V403" s="215"/>
      <c r="W403" s="215"/>
      <c r="X403" s="215"/>
      <c r="Y403" s="3"/>
      <c r="Z403" s="3"/>
      <c r="AA403" s="3"/>
      <c r="AB403" s="3"/>
      <c r="AC403" s="3"/>
      <c r="AD403" s="3"/>
      <c r="AE403" s="3"/>
    </row>
    <row r="404" spans="1:31" ht="12.75" customHeight="1" x14ac:dyDescent="0.2">
      <c r="A404" s="3"/>
      <c r="B404" s="3"/>
      <c r="C404" s="291" t="str">
        <f>KARTKI!$I$12</f>
        <v>Religia</v>
      </c>
      <c r="D404" s="215"/>
      <c r="E404" s="215"/>
      <c r="F404" s="215"/>
      <c r="G404" s="215"/>
      <c r="H404" s="215"/>
      <c r="I404" s="292" t="str">
        <f>KARTKI!AY56</f>
        <v/>
      </c>
      <c r="J404" s="215"/>
      <c r="K404" s="215"/>
      <c r="L404" s="215"/>
      <c r="M404" s="204"/>
      <c r="N404" s="3"/>
      <c r="O404" s="291" t="str">
        <f>KARTKI!$I$12</f>
        <v>Religia</v>
      </c>
      <c r="P404" s="215"/>
      <c r="Q404" s="215"/>
      <c r="R404" s="215"/>
      <c r="S404" s="215"/>
      <c r="T404" s="215"/>
      <c r="U404" s="292" t="str">
        <f>KARTKI!AZ56</f>
        <v/>
      </c>
      <c r="V404" s="215"/>
      <c r="W404" s="215"/>
      <c r="X404" s="215"/>
      <c r="Y404" s="3"/>
      <c r="Z404" s="3"/>
      <c r="AA404" s="3"/>
      <c r="AB404" s="3"/>
      <c r="AC404" s="3"/>
      <c r="AD404" s="3"/>
      <c r="AE404" s="3"/>
    </row>
    <row r="405" spans="1:31" ht="12.75" customHeight="1" x14ac:dyDescent="0.2">
      <c r="A405" s="3"/>
      <c r="B405" s="3"/>
      <c r="C405" s="291" t="str">
        <f>KARTKI!$J$12</f>
        <v>Język polski</v>
      </c>
      <c r="D405" s="215"/>
      <c r="E405" s="215"/>
      <c r="F405" s="215"/>
      <c r="G405" s="215"/>
      <c r="H405" s="215"/>
      <c r="I405" s="292" t="str">
        <f>KARTKI!AY57</f>
        <v/>
      </c>
      <c r="J405" s="215"/>
      <c r="K405" s="215"/>
      <c r="L405" s="215"/>
      <c r="M405" s="204"/>
      <c r="N405" s="3"/>
      <c r="O405" s="291" t="str">
        <f>KARTKI!$J$12</f>
        <v>Język polski</v>
      </c>
      <c r="P405" s="215"/>
      <c r="Q405" s="215"/>
      <c r="R405" s="215"/>
      <c r="S405" s="215"/>
      <c r="T405" s="215"/>
      <c r="U405" s="292" t="str">
        <f>KARTKI!AZ57</f>
        <v/>
      </c>
      <c r="V405" s="215"/>
      <c r="W405" s="215"/>
      <c r="X405" s="215"/>
      <c r="Y405" s="3"/>
      <c r="Z405" s="3"/>
      <c r="AA405" s="3"/>
      <c r="AB405" s="3"/>
      <c r="AC405" s="3"/>
      <c r="AD405" s="3"/>
      <c r="AE405" s="3"/>
    </row>
    <row r="406" spans="1:31" ht="12.75" customHeight="1" x14ac:dyDescent="0.2">
      <c r="A406" s="3"/>
      <c r="B406" s="3"/>
      <c r="C406" s="291" t="str">
        <f>KARTKI!$K$12</f>
        <v>Język angielski</v>
      </c>
      <c r="D406" s="215"/>
      <c r="E406" s="215"/>
      <c r="F406" s="215"/>
      <c r="G406" s="215"/>
      <c r="H406" s="215"/>
      <c r="I406" s="292" t="str">
        <f>KARTKI!AY58</f>
        <v/>
      </c>
      <c r="J406" s="215"/>
      <c r="K406" s="215"/>
      <c r="L406" s="215"/>
      <c r="M406" s="204"/>
      <c r="N406" s="3"/>
      <c r="O406" s="291" t="str">
        <f>KARTKI!$K$12</f>
        <v>Język angielski</v>
      </c>
      <c r="P406" s="215"/>
      <c r="Q406" s="215"/>
      <c r="R406" s="215"/>
      <c r="S406" s="215"/>
      <c r="T406" s="215"/>
      <c r="U406" s="292" t="str">
        <f>KARTKI!AZ58</f>
        <v/>
      </c>
      <c r="V406" s="215"/>
      <c r="W406" s="215"/>
      <c r="X406" s="215"/>
      <c r="Y406" s="3"/>
      <c r="Z406" s="3"/>
      <c r="AA406" s="3"/>
      <c r="AB406" s="3"/>
      <c r="AC406" s="3"/>
      <c r="AD406" s="3"/>
      <c r="AE406" s="3"/>
    </row>
    <row r="407" spans="1:31" ht="12.75" customHeight="1" x14ac:dyDescent="0.2">
      <c r="A407" s="3"/>
      <c r="B407" s="3"/>
      <c r="C407" s="291" t="str">
        <f>KARTKI!$L$12</f>
        <v>Język niemiecki</v>
      </c>
      <c r="D407" s="215"/>
      <c r="E407" s="215"/>
      <c r="F407" s="215"/>
      <c r="G407" s="215"/>
      <c r="H407" s="215"/>
      <c r="I407" s="292" t="str">
        <f>KARTKI!AY59</f>
        <v/>
      </c>
      <c r="J407" s="215"/>
      <c r="K407" s="215"/>
      <c r="L407" s="215"/>
      <c r="M407" s="204"/>
      <c r="N407" s="3"/>
      <c r="O407" s="291" t="str">
        <f>KARTKI!$L$12</f>
        <v>Język niemiecki</v>
      </c>
      <c r="P407" s="215"/>
      <c r="Q407" s="215"/>
      <c r="R407" s="215"/>
      <c r="S407" s="215"/>
      <c r="T407" s="215"/>
      <c r="U407" s="292" t="str">
        <f>KARTKI!AZ59</f>
        <v/>
      </c>
      <c r="V407" s="215"/>
      <c r="W407" s="215"/>
      <c r="X407" s="215"/>
      <c r="Y407" s="3"/>
      <c r="Z407" s="3"/>
      <c r="AA407" s="3"/>
      <c r="AB407" s="3"/>
      <c r="AC407" s="3"/>
      <c r="AD407" s="3"/>
      <c r="AE407" s="3"/>
    </row>
    <row r="408" spans="1:31" ht="12.75" customHeight="1" x14ac:dyDescent="0.2">
      <c r="A408" s="3"/>
      <c r="B408" s="3"/>
      <c r="C408" s="291" t="str">
        <f>KARTKI!$M$12</f>
        <v>Biologia</v>
      </c>
      <c r="D408" s="215"/>
      <c r="E408" s="215"/>
      <c r="F408" s="215"/>
      <c r="G408" s="215"/>
      <c r="H408" s="215"/>
      <c r="I408" s="292" t="str">
        <f>KARTKI!AY60</f>
        <v/>
      </c>
      <c r="J408" s="215"/>
      <c r="K408" s="215"/>
      <c r="L408" s="215"/>
      <c r="M408" s="204"/>
      <c r="N408" s="3"/>
      <c r="O408" s="291" t="str">
        <f>KARTKI!$M$12</f>
        <v>Biologia</v>
      </c>
      <c r="P408" s="215"/>
      <c r="Q408" s="215"/>
      <c r="R408" s="215"/>
      <c r="S408" s="215"/>
      <c r="T408" s="215"/>
      <c r="U408" s="292" t="str">
        <f>KARTKI!AZ60</f>
        <v/>
      </c>
      <c r="V408" s="215"/>
      <c r="W408" s="215"/>
      <c r="X408" s="215"/>
      <c r="Y408" s="3"/>
      <c r="Z408" s="3"/>
      <c r="AA408" s="3"/>
      <c r="AB408" s="3"/>
      <c r="AC408" s="3"/>
      <c r="AD408" s="3"/>
      <c r="AE408" s="3"/>
    </row>
    <row r="409" spans="1:31" ht="12.75" customHeight="1" x14ac:dyDescent="0.2">
      <c r="A409" s="3"/>
      <c r="B409" s="3"/>
      <c r="C409" s="291" t="str">
        <f>KARTKI!$N$12</f>
        <v>Chemia</v>
      </c>
      <c r="D409" s="215"/>
      <c r="E409" s="215"/>
      <c r="F409" s="215"/>
      <c r="G409" s="215"/>
      <c r="H409" s="215"/>
      <c r="I409" s="292" t="str">
        <f>KARTKI!AY61</f>
        <v/>
      </c>
      <c r="J409" s="215"/>
      <c r="K409" s="215"/>
      <c r="L409" s="215"/>
      <c r="M409" s="204"/>
      <c r="N409" s="3"/>
      <c r="O409" s="291" t="str">
        <f>KARTKI!$N$12</f>
        <v>Chemia</v>
      </c>
      <c r="P409" s="215"/>
      <c r="Q409" s="215"/>
      <c r="R409" s="215"/>
      <c r="S409" s="215"/>
      <c r="T409" s="215"/>
      <c r="U409" s="292" t="str">
        <f>KARTKI!AZ61</f>
        <v/>
      </c>
      <c r="V409" s="215"/>
      <c r="W409" s="215"/>
      <c r="X409" s="215"/>
      <c r="Y409" s="3"/>
      <c r="Z409" s="3"/>
      <c r="AA409" s="3"/>
      <c r="AB409" s="3"/>
      <c r="AC409" s="3"/>
      <c r="AD409" s="3"/>
      <c r="AE409" s="3"/>
    </row>
    <row r="410" spans="1:31" ht="12.75" customHeight="1" x14ac:dyDescent="0.2">
      <c r="A410" s="3"/>
      <c r="B410" s="3"/>
      <c r="C410" s="291" t="str">
        <f>KARTKI!$O$12</f>
        <v>Fizyka</v>
      </c>
      <c r="D410" s="215"/>
      <c r="E410" s="215"/>
      <c r="F410" s="215"/>
      <c r="G410" s="215"/>
      <c r="H410" s="215"/>
      <c r="I410" s="292" t="str">
        <f>KARTKI!AY62</f>
        <v/>
      </c>
      <c r="J410" s="215"/>
      <c r="K410" s="215"/>
      <c r="L410" s="215"/>
      <c r="M410" s="204"/>
      <c r="N410" s="3"/>
      <c r="O410" s="291" t="str">
        <f>KARTKI!$O$12</f>
        <v>Fizyka</v>
      </c>
      <c r="P410" s="215"/>
      <c r="Q410" s="215"/>
      <c r="R410" s="215"/>
      <c r="S410" s="215"/>
      <c r="T410" s="215"/>
      <c r="U410" s="292" t="str">
        <f>KARTKI!AZ62</f>
        <v/>
      </c>
      <c r="V410" s="215"/>
      <c r="W410" s="215"/>
      <c r="X410" s="215"/>
      <c r="Y410" s="3"/>
      <c r="Z410" s="3"/>
      <c r="AA410" s="3"/>
      <c r="AB410" s="3"/>
      <c r="AC410" s="3"/>
      <c r="AD410" s="3"/>
      <c r="AE410" s="3"/>
    </row>
    <row r="411" spans="1:31" ht="12.75" customHeight="1" x14ac:dyDescent="0.2">
      <c r="A411" s="3"/>
      <c r="B411" s="3"/>
      <c r="C411" s="291" t="str">
        <f>KARTKI!$P$12</f>
        <v>Matematyka</v>
      </c>
      <c r="D411" s="215"/>
      <c r="E411" s="215"/>
      <c r="F411" s="215"/>
      <c r="G411" s="215"/>
      <c r="H411" s="215"/>
      <c r="I411" s="292" t="str">
        <f>KARTKI!AY63</f>
        <v/>
      </c>
      <c r="J411" s="215"/>
      <c r="K411" s="215"/>
      <c r="L411" s="215"/>
      <c r="M411" s="204"/>
      <c r="N411" s="3"/>
      <c r="O411" s="291" t="str">
        <f>KARTKI!$P$12</f>
        <v>Matematyka</v>
      </c>
      <c r="P411" s="215"/>
      <c r="Q411" s="215"/>
      <c r="R411" s="215"/>
      <c r="S411" s="215"/>
      <c r="T411" s="215"/>
      <c r="U411" s="292" t="str">
        <f>KARTKI!AZ63</f>
        <v/>
      </c>
      <c r="V411" s="215"/>
      <c r="W411" s="215"/>
      <c r="X411" s="215"/>
      <c r="Y411" s="3"/>
      <c r="Z411" s="3"/>
      <c r="AA411" s="3"/>
      <c r="AB411" s="3"/>
      <c r="AC411" s="3"/>
      <c r="AD411" s="3"/>
      <c r="AE411" s="3"/>
    </row>
    <row r="412" spans="1:31" ht="12.75" customHeight="1" x14ac:dyDescent="0.2">
      <c r="A412" s="3"/>
      <c r="B412" s="3"/>
      <c r="C412" s="291" t="str">
        <f>KARTKI!$Q$12</f>
        <v>Informatyka</v>
      </c>
      <c r="D412" s="215"/>
      <c r="E412" s="215"/>
      <c r="F412" s="215"/>
      <c r="G412" s="215"/>
      <c r="H412" s="215"/>
      <c r="I412" s="292" t="str">
        <f>KARTKI!AY64</f>
        <v/>
      </c>
      <c r="J412" s="215"/>
      <c r="K412" s="215"/>
      <c r="L412" s="215"/>
      <c r="M412" s="204"/>
      <c r="N412" s="3"/>
      <c r="O412" s="291" t="str">
        <f>KARTKI!$Q$12</f>
        <v>Informatyka</v>
      </c>
      <c r="P412" s="215"/>
      <c r="Q412" s="215"/>
      <c r="R412" s="215"/>
      <c r="S412" s="215"/>
      <c r="T412" s="215"/>
      <c r="U412" s="292" t="str">
        <f>KARTKI!AZ64</f>
        <v/>
      </c>
      <c r="V412" s="215"/>
      <c r="W412" s="215"/>
      <c r="X412" s="215"/>
      <c r="Y412" s="3"/>
      <c r="Z412" s="3"/>
      <c r="AA412" s="3"/>
      <c r="AB412" s="3"/>
      <c r="AC412" s="3"/>
      <c r="AD412" s="3"/>
      <c r="AE412" s="3"/>
    </row>
    <row r="413" spans="1:31" ht="12.75" customHeight="1" x14ac:dyDescent="0.2">
      <c r="A413" s="3"/>
      <c r="B413" s="3"/>
      <c r="C413" s="291" t="str">
        <f>KARTKI!$R$12</f>
        <v>Geografia</v>
      </c>
      <c r="D413" s="215"/>
      <c r="E413" s="215"/>
      <c r="F413" s="215"/>
      <c r="G413" s="215"/>
      <c r="H413" s="215"/>
      <c r="I413" s="292" t="str">
        <f>KARTKI!AY65</f>
        <v/>
      </c>
      <c r="J413" s="215"/>
      <c r="K413" s="215"/>
      <c r="L413" s="215"/>
      <c r="M413" s="204"/>
      <c r="N413" s="3"/>
      <c r="O413" s="291" t="str">
        <f>KARTKI!$R$12</f>
        <v>Geografia</v>
      </c>
      <c r="P413" s="215"/>
      <c r="Q413" s="215"/>
      <c r="R413" s="215"/>
      <c r="S413" s="215"/>
      <c r="T413" s="215"/>
      <c r="U413" s="292" t="str">
        <f>KARTKI!AZ65</f>
        <v/>
      </c>
      <c r="V413" s="215"/>
      <c r="W413" s="215"/>
      <c r="X413" s="215"/>
      <c r="Y413" s="3"/>
      <c r="Z413" s="3"/>
      <c r="AA413" s="3"/>
      <c r="AB413" s="3"/>
      <c r="AC413" s="3"/>
      <c r="AD413" s="3"/>
      <c r="AE413" s="3"/>
    </row>
    <row r="414" spans="1:31" ht="12.75" customHeight="1" x14ac:dyDescent="0.2">
      <c r="A414" s="3"/>
      <c r="B414" s="3"/>
      <c r="C414" s="291" t="str">
        <f>KARTKI!$S$12</f>
        <v>Edukacja dla bezpiecz.</v>
      </c>
      <c r="D414" s="215"/>
      <c r="E414" s="215"/>
      <c r="F414" s="215"/>
      <c r="G414" s="215"/>
      <c r="H414" s="215"/>
      <c r="I414" s="292" t="str">
        <f>KARTKI!AY66</f>
        <v/>
      </c>
      <c r="J414" s="215"/>
      <c r="K414" s="215"/>
      <c r="L414" s="215"/>
      <c r="M414" s="204"/>
      <c r="N414" s="3"/>
      <c r="O414" s="291" t="str">
        <f>KARTKI!$S$12</f>
        <v>Edukacja dla bezpiecz.</v>
      </c>
      <c r="P414" s="215"/>
      <c r="Q414" s="215"/>
      <c r="R414" s="215"/>
      <c r="S414" s="215"/>
      <c r="T414" s="215"/>
      <c r="U414" s="292" t="str">
        <f>KARTKI!AZ66</f>
        <v/>
      </c>
      <c r="V414" s="215"/>
      <c r="W414" s="215"/>
      <c r="X414" s="215"/>
      <c r="Y414" s="3"/>
      <c r="Z414" s="3"/>
      <c r="AA414" s="3"/>
      <c r="AB414" s="3"/>
      <c r="AC414" s="3"/>
      <c r="AD414" s="3"/>
      <c r="AE414" s="3"/>
    </row>
    <row r="415" spans="1:31" ht="12.75" customHeight="1" x14ac:dyDescent="0.2">
      <c r="A415" s="3"/>
      <c r="B415" s="3"/>
      <c r="C415" s="291" t="str">
        <f>KARTKI!$T$12</f>
        <v>Wiedza o społeczeństwie</v>
      </c>
      <c r="D415" s="215"/>
      <c r="E415" s="215"/>
      <c r="F415" s="215"/>
      <c r="G415" s="215"/>
      <c r="H415" s="215"/>
      <c r="I415" s="292" t="str">
        <f>KARTKI!AY67</f>
        <v/>
      </c>
      <c r="J415" s="215"/>
      <c r="K415" s="215"/>
      <c r="L415" s="215"/>
      <c r="M415" s="204"/>
      <c r="N415" s="3"/>
      <c r="O415" s="291" t="str">
        <f>KARTKI!$T$12</f>
        <v>Wiedza o społeczeństwie</v>
      </c>
      <c r="P415" s="215"/>
      <c r="Q415" s="215"/>
      <c r="R415" s="215"/>
      <c r="S415" s="215"/>
      <c r="T415" s="215"/>
      <c r="U415" s="292" t="str">
        <f>KARTKI!AZ67</f>
        <v/>
      </c>
      <c r="V415" s="215"/>
      <c r="W415" s="215"/>
      <c r="X415" s="215"/>
      <c r="Y415" s="3"/>
      <c r="Z415" s="3"/>
      <c r="AA415" s="3"/>
      <c r="AB415" s="3"/>
      <c r="AC415" s="3"/>
      <c r="AD415" s="3"/>
      <c r="AE415" s="3"/>
    </row>
    <row r="416" spans="1:31" ht="12.75" customHeight="1" x14ac:dyDescent="0.2">
      <c r="A416" s="3"/>
      <c r="B416" s="3"/>
      <c r="C416" s="291" t="str">
        <f>KARTKI!$U$12</f>
        <v>Historia</v>
      </c>
      <c r="D416" s="215"/>
      <c r="E416" s="215"/>
      <c r="F416" s="215"/>
      <c r="G416" s="215"/>
      <c r="H416" s="215"/>
      <c r="I416" s="292" t="str">
        <f>KARTKI!AY68</f>
        <v/>
      </c>
      <c r="J416" s="215"/>
      <c r="K416" s="215"/>
      <c r="L416" s="215"/>
      <c r="M416" s="204"/>
      <c r="N416" s="3"/>
      <c r="O416" s="291" t="str">
        <f>KARTKI!$U$12</f>
        <v>Historia</v>
      </c>
      <c r="P416" s="215"/>
      <c r="Q416" s="215"/>
      <c r="R416" s="215"/>
      <c r="S416" s="215"/>
      <c r="T416" s="215"/>
      <c r="U416" s="292" t="str">
        <f>KARTKI!AZ68</f>
        <v/>
      </c>
      <c r="V416" s="215"/>
      <c r="W416" s="215"/>
      <c r="X416" s="215"/>
      <c r="Y416" s="3"/>
      <c r="Z416" s="3"/>
      <c r="AA416" s="3"/>
      <c r="AB416" s="3"/>
      <c r="AC416" s="3"/>
      <c r="AD416" s="3"/>
      <c r="AE416" s="3"/>
    </row>
    <row r="417" spans="1:31" ht="12.75" customHeight="1" x14ac:dyDescent="0.2">
      <c r="A417" s="3"/>
      <c r="B417" s="3"/>
      <c r="C417" s="291" t="str">
        <f>KARTKI!$V$12</f>
        <v>Wychowanie fizyczne</v>
      </c>
      <c r="D417" s="215"/>
      <c r="E417" s="215"/>
      <c r="F417" s="215"/>
      <c r="G417" s="215"/>
      <c r="H417" s="215"/>
      <c r="I417" s="292" t="str">
        <f>KARTKI!AY69</f>
        <v/>
      </c>
      <c r="J417" s="215"/>
      <c r="K417" s="215"/>
      <c r="L417" s="215"/>
      <c r="M417" s="204"/>
      <c r="N417" s="3"/>
      <c r="O417" s="291" t="str">
        <f>KARTKI!$V$12</f>
        <v>Wychowanie fizyczne</v>
      </c>
      <c r="P417" s="215"/>
      <c r="Q417" s="215"/>
      <c r="R417" s="215"/>
      <c r="S417" s="215"/>
      <c r="T417" s="215"/>
      <c r="U417" s="292" t="str">
        <f>KARTKI!AZ69</f>
        <v/>
      </c>
      <c r="V417" s="215"/>
      <c r="W417" s="215"/>
      <c r="X417" s="215"/>
      <c r="Y417" s="3"/>
      <c r="Z417" s="3"/>
      <c r="AA417" s="3"/>
      <c r="AB417" s="3"/>
      <c r="AC417" s="3"/>
      <c r="AD417" s="3"/>
      <c r="AE417" s="3"/>
    </row>
    <row r="418" spans="1:31" ht="12.75" customHeight="1" x14ac:dyDescent="0.2">
      <c r="A418" s="3"/>
      <c r="B418" s="3"/>
      <c r="C418" s="291" t="e">
        <f>KARTKI!#REF!</f>
        <v>#REF!</v>
      </c>
      <c r="D418" s="215"/>
      <c r="E418" s="215"/>
      <c r="F418" s="215"/>
      <c r="G418" s="215"/>
      <c r="H418" s="215"/>
      <c r="I418" s="292" t="e">
        <f>KARTKI!AY70</f>
        <v>#REF!</v>
      </c>
      <c r="J418" s="215"/>
      <c r="K418" s="215"/>
      <c r="L418" s="215"/>
      <c r="M418" s="204"/>
      <c r="N418" s="3"/>
      <c r="O418" s="291" t="e">
        <f>KARTKI!#REF!</f>
        <v>#REF!</v>
      </c>
      <c r="P418" s="215"/>
      <c r="Q418" s="215"/>
      <c r="R418" s="215"/>
      <c r="S418" s="215"/>
      <c r="T418" s="215"/>
      <c r="U418" s="292" t="e">
        <f>KARTKI!AZ70</f>
        <v>#REF!</v>
      </c>
      <c r="V418" s="215"/>
      <c r="W418" s="215"/>
      <c r="X418" s="215"/>
      <c r="Y418" s="3"/>
      <c r="Z418" s="3"/>
      <c r="AA418" s="3"/>
      <c r="AB418" s="3"/>
      <c r="AC418" s="3"/>
      <c r="AD418" s="3"/>
      <c r="AE418" s="3"/>
    </row>
    <row r="419" spans="1:31" ht="12.75" customHeight="1" x14ac:dyDescent="0.2">
      <c r="A419" s="3"/>
      <c r="B419" s="3"/>
      <c r="C419" s="291" t="e">
        <f>KARTKI!#REF!</f>
        <v>#REF!</v>
      </c>
      <c r="D419" s="215"/>
      <c r="E419" s="215"/>
      <c r="F419" s="215"/>
      <c r="G419" s="215"/>
      <c r="H419" s="215"/>
      <c r="I419" s="292" t="e">
        <f>KARTKI!AY71</f>
        <v>#REF!</v>
      </c>
      <c r="J419" s="215"/>
      <c r="K419" s="215"/>
      <c r="L419" s="215"/>
      <c r="M419" s="204"/>
      <c r="N419" s="3"/>
      <c r="O419" s="291" t="e">
        <f>KARTKI!#REF!</f>
        <v>#REF!</v>
      </c>
      <c r="P419" s="215"/>
      <c r="Q419" s="215"/>
      <c r="R419" s="215"/>
      <c r="S419" s="215"/>
      <c r="T419" s="215"/>
      <c r="U419" s="292" t="e">
        <f>KARTKI!AZ71</f>
        <v>#REF!</v>
      </c>
      <c r="V419" s="215"/>
      <c r="W419" s="215"/>
      <c r="X419" s="215"/>
      <c r="Y419" s="3"/>
      <c r="Z419" s="3"/>
      <c r="AA419" s="3"/>
      <c r="AB419" s="3"/>
      <c r="AC419" s="3"/>
      <c r="AD419" s="3"/>
      <c r="AE419" s="3"/>
    </row>
    <row r="420" spans="1:31" ht="12.75" customHeight="1" x14ac:dyDescent="0.2">
      <c r="A420" s="3"/>
      <c r="B420" s="3"/>
      <c r="C420" s="292" t="s">
        <v>157</v>
      </c>
      <c r="D420" s="215"/>
      <c r="E420" s="215"/>
      <c r="F420" s="215"/>
      <c r="G420" s="215"/>
      <c r="H420" s="215"/>
      <c r="I420" s="3"/>
      <c r="J420" s="3"/>
      <c r="K420" s="3"/>
      <c r="L420" s="3"/>
      <c r="M420" s="204"/>
      <c r="N420" s="3"/>
      <c r="O420" s="292" t="s">
        <v>157</v>
      </c>
      <c r="P420" s="215"/>
      <c r="Q420" s="215"/>
      <c r="R420" s="215"/>
      <c r="S420" s="215"/>
      <c r="T420" s="215"/>
      <c r="U420" s="292"/>
      <c r="V420" s="215"/>
      <c r="W420" s="215"/>
      <c r="X420" s="215"/>
      <c r="Y420" s="3"/>
      <c r="Z420" s="3"/>
      <c r="AA420" s="3"/>
      <c r="AB420" s="3"/>
      <c r="AC420" s="3"/>
      <c r="AD420" s="3"/>
      <c r="AE420" s="3"/>
    </row>
    <row r="421" spans="1:31" ht="12.75" customHeight="1" x14ac:dyDescent="0.2">
      <c r="A421" s="3"/>
      <c r="B421" s="3"/>
      <c r="C421" s="203" t="s">
        <v>158</v>
      </c>
      <c r="D421" s="292" t="s">
        <v>159</v>
      </c>
      <c r="E421" s="215"/>
      <c r="F421" s="215"/>
      <c r="G421" s="215"/>
      <c r="H421" s="215"/>
      <c r="I421" s="292" t="str">
        <f>IF(AC30=0,"———",AC30)</f>
        <v>———</v>
      </c>
      <c r="J421" s="215"/>
      <c r="K421" s="215"/>
      <c r="L421" s="215"/>
      <c r="M421" s="204"/>
      <c r="N421" s="3"/>
      <c r="O421" s="203" t="s">
        <v>158</v>
      </c>
      <c r="P421" s="292" t="s">
        <v>159</v>
      </c>
      <c r="Q421" s="215"/>
      <c r="R421" s="215"/>
      <c r="S421" s="215"/>
      <c r="T421" s="215"/>
      <c r="U421" s="292" t="str">
        <f>IF(AC31=0,"———",AC31)</f>
        <v>———</v>
      </c>
      <c r="V421" s="215"/>
      <c r="W421" s="215"/>
      <c r="X421" s="215"/>
      <c r="Y421" s="3"/>
      <c r="Z421" s="3"/>
      <c r="AA421" s="3"/>
      <c r="AB421" s="3"/>
      <c r="AC421" s="3"/>
      <c r="AD421" s="3"/>
      <c r="AE421" s="3"/>
    </row>
    <row r="422" spans="1:31" ht="12.75" customHeight="1" x14ac:dyDescent="0.2">
      <c r="A422" s="3"/>
      <c r="B422" s="3"/>
      <c r="C422" s="203" t="s">
        <v>158</v>
      </c>
      <c r="D422" s="292" t="s">
        <v>160</v>
      </c>
      <c r="E422" s="215"/>
      <c r="F422" s="215"/>
      <c r="G422" s="215"/>
      <c r="H422" s="215"/>
      <c r="I422" s="292" t="str">
        <f>IF(AD30=0,"———",AD30)</f>
        <v>———</v>
      </c>
      <c r="J422" s="215"/>
      <c r="K422" s="215"/>
      <c r="L422" s="215"/>
      <c r="M422" s="204"/>
      <c r="N422" s="3"/>
      <c r="O422" s="203" t="s">
        <v>158</v>
      </c>
      <c r="P422" s="292" t="s">
        <v>160</v>
      </c>
      <c r="Q422" s="215"/>
      <c r="R422" s="215"/>
      <c r="S422" s="215"/>
      <c r="T422" s="215"/>
      <c r="U422" s="292" t="str">
        <f>IF(AD31=0,"———",AD31)</f>
        <v>———</v>
      </c>
      <c r="V422" s="215"/>
      <c r="W422" s="215"/>
      <c r="X422" s="215"/>
      <c r="Y422" s="3"/>
      <c r="Z422" s="3"/>
      <c r="AA422" s="3"/>
      <c r="AB422" s="3"/>
      <c r="AC422" s="3"/>
      <c r="AD422" s="3"/>
      <c r="AE422" s="3"/>
    </row>
    <row r="423" spans="1:31" ht="12.75" customHeight="1" x14ac:dyDescent="0.2">
      <c r="A423" s="3"/>
      <c r="B423" s="3"/>
      <c r="C423" s="292" t="s">
        <v>161</v>
      </c>
      <c r="D423" s="215"/>
      <c r="E423" s="215"/>
      <c r="F423" s="215"/>
      <c r="G423" s="215"/>
      <c r="H423" s="215"/>
      <c r="I423" s="292" t="str">
        <f>IF(AE30=0,"———",AE30)</f>
        <v>———</v>
      </c>
      <c r="J423" s="215"/>
      <c r="K423" s="215"/>
      <c r="L423" s="215"/>
      <c r="M423" s="204"/>
      <c r="N423" s="3"/>
      <c r="O423" s="292" t="s">
        <v>161</v>
      </c>
      <c r="P423" s="215"/>
      <c r="Q423" s="215"/>
      <c r="R423" s="215"/>
      <c r="S423" s="215"/>
      <c r="T423" s="215"/>
      <c r="U423" s="292" t="str">
        <f>IF(AE31=0,"———",AE31)</f>
        <v>———</v>
      </c>
      <c r="V423" s="215"/>
      <c r="W423" s="215"/>
      <c r="X423" s="215"/>
      <c r="Y423" s="3"/>
      <c r="Z423" s="3"/>
      <c r="AA423" s="3"/>
      <c r="AB423" s="3"/>
      <c r="AC423" s="3"/>
      <c r="AD423" s="3"/>
      <c r="AE423" s="3"/>
    </row>
    <row r="424" spans="1:31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204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customHeight="1" x14ac:dyDescent="0.2">
      <c r="A425" s="3"/>
      <c r="B425" s="3"/>
      <c r="C425" s="207"/>
      <c r="D425" s="207"/>
      <c r="E425" s="207"/>
      <c r="F425" s="207"/>
      <c r="G425" s="293" t="s">
        <v>145</v>
      </c>
      <c r="H425" s="215"/>
      <c r="I425" s="215"/>
      <c r="J425" s="215"/>
      <c r="K425" s="215"/>
      <c r="L425" s="215"/>
      <c r="M425" s="204"/>
      <c r="N425" s="3"/>
      <c r="O425" s="207"/>
      <c r="P425" s="207"/>
      <c r="Q425" s="207"/>
      <c r="R425" s="207"/>
      <c r="S425" s="293" t="s">
        <v>145</v>
      </c>
      <c r="T425" s="215"/>
      <c r="U425" s="215"/>
      <c r="V425" s="215"/>
      <c r="W425" s="215"/>
      <c r="X425" s="215"/>
      <c r="Y425" s="3"/>
      <c r="Z425" s="3"/>
      <c r="AA425" s="3"/>
      <c r="AB425" s="3"/>
      <c r="AC425" s="3"/>
      <c r="AD425" s="3"/>
      <c r="AE425" s="3"/>
    </row>
    <row r="426" spans="1:31" ht="12.75" customHeight="1" x14ac:dyDescent="0.2">
      <c r="A426" s="3"/>
      <c r="B426" s="3"/>
      <c r="C426" s="292" t="str">
        <f>KARTKI!$E$8</f>
        <v>08.06.2020 r.</v>
      </c>
      <c r="D426" s="215"/>
      <c r="E426" s="215"/>
      <c r="F426" s="207"/>
      <c r="G426" s="295" t="str">
        <f>KARTKI!$E$7</f>
        <v>mgr Iwona Bodziony</v>
      </c>
      <c r="H426" s="215"/>
      <c r="I426" s="215"/>
      <c r="J426" s="215"/>
      <c r="K426" s="215"/>
      <c r="L426" s="215"/>
      <c r="M426" s="204"/>
      <c r="N426" s="3"/>
      <c r="O426" s="292" t="str">
        <f>KARTKI!$E$8</f>
        <v>08.06.2020 r.</v>
      </c>
      <c r="P426" s="215"/>
      <c r="Q426" s="215"/>
      <c r="R426" s="207"/>
      <c r="S426" s="295" t="str">
        <f>KARTKI!$E$7</f>
        <v>mgr Iwona Bodziony</v>
      </c>
      <c r="T426" s="215"/>
      <c r="U426" s="215"/>
      <c r="V426" s="215"/>
      <c r="W426" s="215"/>
      <c r="X426" s="215"/>
      <c r="Y426" s="3"/>
      <c r="Z426" s="3"/>
      <c r="AA426" s="3"/>
      <c r="AB426" s="3"/>
      <c r="AC426" s="3"/>
      <c r="AD426" s="3"/>
      <c r="AE426" s="3"/>
    </row>
    <row r="427" spans="1:31" ht="22.5" customHeight="1" x14ac:dyDescent="0.2">
      <c r="A427" s="3"/>
      <c r="B427" s="3"/>
      <c r="C427" s="207"/>
      <c r="D427" s="207"/>
      <c r="E427" s="207"/>
      <c r="F427" s="207"/>
      <c r="G427" s="208"/>
      <c r="H427" s="3"/>
      <c r="I427" s="3"/>
      <c r="J427" s="3"/>
      <c r="K427" s="3"/>
      <c r="L427" s="3"/>
      <c r="M427" s="204"/>
      <c r="N427" s="3"/>
      <c r="O427" s="207"/>
      <c r="P427" s="207"/>
      <c r="Q427" s="207"/>
      <c r="R427" s="207"/>
      <c r="S427" s="208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204"/>
      <c r="N428" s="21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customHeight="1" x14ac:dyDescent="0.2">
      <c r="A429" s="3"/>
      <c r="B429" s="3"/>
      <c r="C429" s="216" t="s">
        <v>162</v>
      </c>
      <c r="D429" s="215"/>
      <c r="E429" s="200" t="str">
        <f>KARTKI!$X$5</f>
        <v/>
      </c>
      <c r="F429" s="293" t="s">
        <v>163</v>
      </c>
      <c r="G429" s="215"/>
      <c r="H429" s="215"/>
      <c r="I429" s="215"/>
      <c r="J429" s="292" t="str">
        <f>KARTKI!$E$4</f>
        <v>PRZEWIDYWANE OCENY ROCZNE</v>
      </c>
      <c r="K429" s="215"/>
      <c r="L429" s="215"/>
      <c r="M429" s="204"/>
      <c r="N429" s="3"/>
      <c r="O429" s="216" t="s">
        <v>162</v>
      </c>
      <c r="P429" s="215"/>
      <c r="Q429" s="200" t="str">
        <f>KARTKI!$X$5</f>
        <v/>
      </c>
      <c r="R429" s="293" t="s">
        <v>163</v>
      </c>
      <c r="S429" s="215"/>
      <c r="T429" s="215"/>
      <c r="U429" s="215"/>
      <c r="V429" s="292" t="str">
        <f>KARTKI!$E$4</f>
        <v>PRZEWIDYWANE OCENY ROCZNE</v>
      </c>
      <c r="W429" s="215"/>
      <c r="X429" s="215"/>
      <c r="Y429" s="3"/>
      <c r="Z429" s="3"/>
      <c r="AA429" s="3"/>
      <c r="AB429" s="3"/>
      <c r="AC429" s="3"/>
      <c r="AD429" s="3"/>
      <c r="AE429" s="3"/>
    </row>
    <row r="430" spans="1:31" ht="12.75" customHeight="1" x14ac:dyDescent="0.2">
      <c r="A430" s="3"/>
      <c r="B430" s="3"/>
      <c r="C430" s="3"/>
      <c r="D430" s="3"/>
      <c r="E430" s="3"/>
      <c r="F430" s="216" t="s">
        <v>156</v>
      </c>
      <c r="G430" s="215"/>
      <c r="H430" s="201" t="str">
        <f>KARTKI!$E$6</f>
        <v>VIII B</v>
      </c>
      <c r="I430" s="3"/>
      <c r="J430" s="3"/>
      <c r="K430" s="3"/>
      <c r="L430" s="3"/>
      <c r="M430" s="204"/>
      <c r="N430" s="3"/>
      <c r="O430" s="3"/>
      <c r="P430" s="3"/>
      <c r="Q430" s="3"/>
      <c r="R430" s="216" t="s">
        <v>156</v>
      </c>
      <c r="S430" s="215"/>
      <c r="T430" s="201" t="str">
        <f>KARTKI!$E$6</f>
        <v>VIII B</v>
      </c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customHeight="1" x14ac:dyDescent="0.2">
      <c r="A431" s="3"/>
      <c r="B431" s="3"/>
      <c r="C431" s="202"/>
      <c r="D431" s="296">
        <f>KARTKI!$D$44</f>
        <v>0</v>
      </c>
      <c r="E431" s="215"/>
      <c r="F431" s="215"/>
      <c r="G431" s="215"/>
      <c r="H431" s="215"/>
      <c r="I431" s="215"/>
      <c r="J431" s="215"/>
      <c r="K431" s="203" t="s">
        <v>143</v>
      </c>
      <c r="L431" s="200" t="str">
        <f>KARTKI!$B$44</f>
        <v/>
      </c>
      <c r="M431" s="204" t="s">
        <v>144</v>
      </c>
      <c r="N431" s="3"/>
      <c r="O431" s="202"/>
      <c r="P431" s="296">
        <f>KARTKI!$D$45</f>
        <v>0</v>
      </c>
      <c r="Q431" s="215"/>
      <c r="R431" s="215"/>
      <c r="S431" s="215"/>
      <c r="T431" s="215"/>
      <c r="U431" s="215"/>
      <c r="V431" s="215"/>
      <c r="W431" s="203" t="s">
        <v>143</v>
      </c>
      <c r="X431" s="200" t="str">
        <f>KARTKI!$B$45</f>
        <v/>
      </c>
      <c r="Y431" s="201" t="s">
        <v>144</v>
      </c>
      <c r="Z431" s="3"/>
      <c r="AA431" s="3"/>
      <c r="AB431" s="3"/>
      <c r="AC431" s="3"/>
      <c r="AD431" s="3"/>
      <c r="AE431" s="3"/>
    </row>
    <row r="432" spans="1:31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204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customHeight="1" x14ac:dyDescent="0.2">
      <c r="A433" s="3"/>
      <c r="B433" s="3"/>
      <c r="C433" s="292" t="s">
        <v>139</v>
      </c>
      <c r="D433" s="215"/>
      <c r="E433" s="215"/>
      <c r="F433" s="215"/>
      <c r="G433" s="215"/>
      <c r="H433" s="215"/>
      <c r="I433" s="292" t="str">
        <f>KARTKI!BA55</f>
        <v/>
      </c>
      <c r="J433" s="215"/>
      <c r="K433" s="215"/>
      <c r="L433" s="215"/>
      <c r="M433" s="204"/>
      <c r="N433" s="3"/>
      <c r="O433" s="292" t="s">
        <v>139</v>
      </c>
      <c r="P433" s="215"/>
      <c r="Q433" s="215"/>
      <c r="R433" s="215"/>
      <c r="S433" s="215"/>
      <c r="T433" s="215"/>
      <c r="U433" s="292" t="str">
        <f>KARTKI!BB55</f>
        <v/>
      </c>
      <c r="V433" s="215"/>
      <c r="W433" s="215"/>
      <c r="X433" s="215"/>
      <c r="Y433" s="3"/>
      <c r="Z433" s="3"/>
      <c r="AA433" s="3"/>
      <c r="AB433" s="3"/>
      <c r="AC433" s="3"/>
      <c r="AD433" s="3"/>
      <c r="AE433" s="3"/>
    </row>
    <row r="434" spans="1:31" ht="12.75" customHeight="1" x14ac:dyDescent="0.2">
      <c r="A434" s="3"/>
      <c r="B434" s="3"/>
      <c r="C434" s="291" t="str">
        <f>KARTKI!$I$12</f>
        <v>Religia</v>
      </c>
      <c r="D434" s="215"/>
      <c r="E434" s="215"/>
      <c r="F434" s="215"/>
      <c r="G434" s="215"/>
      <c r="H434" s="215"/>
      <c r="I434" s="292" t="str">
        <f>KARTKI!BA56</f>
        <v/>
      </c>
      <c r="J434" s="215"/>
      <c r="K434" s="215"/>
      <c r="L434" s="215"/>
      <c r="M434" s="204"/>
      <c r="N434" s="3"/>
      <c r="O434" s="291" t="str">
        <f>KARTKI!$I$12</f>
        <v>Religia</v>
      </c>
      <c r="P434" s="215"/>
      <c r="Q434" s="215"/>
      <c r="R434" s="215"/>
      <c r="S434" s="215"/>
      <c r="T434" s="215"/>
      <c r="U434" s="292" t="str">
        <f>KARTKI!BB56</f>
        <v/>
      </c>
      <c r="V434" s="215"/>
      <c r="W434" s="215"/>
      <c r="X434" s="215"/>
      <c r="Y434" s="3"/>
      <c r="Z434" s="3"/>
      <c r="AA434" s="3"/>
      <c r="AB434" s="3"/>
      <c r="AC434" s="3"/>
      <c r="AD434" s="3"/>
      <c r="AE434" s="3"/>
    </row>
    <row r="435" spans="1:31" ht="12.75" customHeight="1" x14ac:dyDescent="0.2">
      <c r="A435" s="3"/>
      <c r="B435" s="3"/>
      <c r="C435" s="291" t="str">
        <f>KARTKI!$J$12</f>
        <v>Język polski</v>
      </c>
      <c r="D435" s="215"/>
      <c r="E435" s="215"/>
      <c r="F435" s="215"/>
      <c r="G435" s="215"/>
      <c r="H435" s="215"/>
      <c r="I435" s="292" t="str">
        <f>KARTKI!BA57</f>
        <v/>
      </c>
      <c r="J435" s="215"/>
      <c r="K435" s="215"/>
      <c r="L435" s="215"/>
      <c r="M435" s="204"/>
      <c r="N435" s="3"/>
      <c r="O435" s="291" t="str">
        <f>KARTKI!$J$12</f>
        <v>Język polski</v>
      </c>
      <c r="P435" s="215"/>
      <c r="Q435" s="215"/>
      <c r="R435" s="215"/>
      <c r="S435" s="215"/>
      <c r="T435" s="215"/>
      <c r="U435" s="292" t="str">
        <f>KARTKI!BB57</f>
        <v/>
      </c>
      <c r="V435" s="215"/>
      <c r="W435" s="215"/>
      <c r="X435" s="215"/>
      <c r="Y435" s="3"/>
      <c r="Z435" s="3"/>
      <c r="AA435" s="3"/>
      <c r="AB435" s="3"/>
      <c r="AC435" s="3"/>
      <c r="AD435" s="3"/>
      <c r="AE435" s="3"/>
    </row>
    <row r="436" spans="1:31" ht="12.75" customHeight="1" x14ac:dyDescent="0.2">
      <c r="A436" s="3"/>
      <c r="B436" s="3"/>
      <c r="C436" s="291" t="str">
        <f>KARTKI!$K$12</f>
        <v>Język angielski</v>
      </c>
      <c r="D436" s="215"/>
      <c r="E436" s="215"/>
      <c r="F436" s="215"/>
      <c r="G436" s="215"/>
      <c r="H436" s="215"/>
      <c r="I436" s="292" t="str">
        <f>KARTKI!BA58</f>
        <v/>
      </c>
      <c r="J436" s="215"/>
      <c r="K436" s="215"/>
      <c r="L436" s="215"/>
      <c r="M436" s="204"/>
      <c r="N436" s="3"/>
      <c r="O436" s="291" t="str">
        <f>KARTKI!$K$12</f>
        <v>Język angielski</v>
      </c>
      <c r="P436" s="215"/>
      <c r="Q436" s="215"/>
      <c r="R436" s="215"/>
      <c r="S436" s="215"/>
      <c r="T436" s="215"/>
      <c r="U436" s="292" t="str">
        <f>KARTKI!BB58</f>
        <v/>
      </c>
      <c r="V436" s="215"/>
      <c r="W436" s="215"/>
      <c r="X436" s="215"/>
      <c r="Y436" s="3"/>
      <c r="Z436" s="3"/>
      <c r="AA436" s="3"/>
      <c r="AB436" s="3"/>
      <c r="AC436" s="3"/>
      <c r="AD436" s="3"/>
      <c r="AE436" s="3"/>
    </row>
    <row r="437" spans="1:31" ht="12.75" customHeight="1" x14ac:dyDescent="0.2">
      <c r="A437" s="3"/>
      <c r="B437" s="3"/>
      <c r="C437" s="291" t="str">
        <f>KARTKI!$L$12</f>
        <v>Język niemiecki</v>
      </c>
      <c r="D437" s="215"/>
      <c r="E437" s="215"/>
      <c r="F437" s="215"/>
      <c r="G437" s="215"/>
      <c r="H437" s="215"/>
      <c r="I437" s="292" t="str">
        <f>KARTKI!BA59</f>
        <v/>
      </c>
      <c r="J437" s="215"/>
      <c r="K437" s="215"/>
      <c r="L437" s="215"/>
      <c r="M437" s="204"/>
      <c r="N437" s="3"/>
      <c r="O437" s="291" t="str">
        <f>KARTKI!$L$12</f>
        <v>Język niemiecki</v>
      </c>
      <c r="P437" s="215"/>
      <c r="Q437" s="215"/>
      <c r="R437" s="215"/>
      <c r="S437" s="215"/>
      <c r="T437" s="215"/>
      <c r="U437" s="292" t="str">
        <f>KARTKI!BB59</f>
        <v/>
      </c>
      <c r="V437" s="215"/>
      <c r="W437" s="215"/>
      <c r="X437" s="215"/>
      <c r="Y437" s="3"/>
      <c r="Z437" s="3"/>
      <c r="AA437" s="3"/>
      <c r="AB437" s="3"/>
      <c r="AC437" s="3"/>
      <c r="AD437" s="3"/>
      <c r="AE437" s="3"/>
    </row>
    <row r="438" spans="1:31" ht="12.75" customHeight="1" x14ac:dyDescent="0.2">
      <c r="A438" s="3"/>
      <c r="B438" s="3"/>
      <c r="C438" s="291" t="str">
        <f>KARTKI!$M$12</f>
        <v>Biologia</v>
      </c>
      <c r="D438" s="215"/>
      <c r="E438" s="215"/>
      <c r="F438" s="215"/>
      <c r="G438" s="215"/>
      <c r="H438" s="215"/>
      <c r="I438" s="292" t="str">
        <f>KARTKI!BA60</f>
        <v/>
      </c>
      <c r="J438" s="215"/>
      <c r="K438" s="215"/>
      <c r="L438" s="215"/>
      <c r="M438" s="204"/>
      <c r="N438" s="3"/>
      <c r="O438" s="291" t="str">
        <f>KARTKI!$M$12</f>
        <v>Biologia</v>
      </c>
      <c r="P438" s="215"/>
      <c r="Q438" s="215"/>
      <c r="R438" s="215"/>
      <c r="S438" s="215"/>
      <c r="T438" s="215"/>
      <c r="U438" s="292" t="str">
        <f>KARTKI!BB60</f>
        <v/>
      </c>
      <c r="V438" s="215"/>
      <c r="W438" s="215"/>
      <c r="X438" s="215"/>
      <c r="Y438" s="3"/>
      <c r="Z438" s="3"/>
      <c r="AA438" s="3"/>
      <c r="AB438" s="3"/>
      <c r="AC438" s="3"/>
      <c r="AD438" s="3"/>
      <c r="AE438" s="3"/>
    </row>
    <row r="439" spans="1:31" ht="12.75" customHeight="1" x14ac:dyDescent="0.2">
      <c r="A439" s="3"/>
      <c r="B439" s="3"/>
      <c r="C439" s="291" t="str">
        <f>KARTKI!$N$12</f>
        <v>Chemia</v>
      </c>
      <c r="D439" s="215"/>
      <c r="E439" s="215"/>
      <c r="F439" s="215"/>
      <c r="G439" s="215"/>
      <c r="H439" s="215"/>
      <c r="I439" s="292" t="str">
        <f>KARTKI!BA61</f>
        <v/>
      </c>
      <c r="J439" s="215"/>
      <c r="K439" s="215"/>
      <c r="L439" s="215"/>
      <c r="M439" s="204"/>
      <c r="N439" s="3"/>
      <c r="O439" s="291" t="str">
        <f>KARTKI!$N$12</f>
        <v>Chemia</v>
      </c>
      <c r="P439" s="215"/>
      <c r="Q439" s="215"/>
      <c r="R439" s="215"/>
      <c r="S439" s="215"/>
      <c r="T439" s="215"/>
      <c r="U439" s="292" t="str">
        <f>KARTKI!BB61</f>
        <v/>
      </c>
      <c r="V439" s="215"/>
      <c r="W439" s="215"/>
      <c r="X439" s="215"/>
      <c r="Y439" s="3"/>
      <c r="Z439" s="3"/>
      <c r="AA439" s="3"/>
      <c r="AB439" s="3"/>
      <c r="AC439" s="3"/>
      <c r="AD439" s="3"/>
      <c r="AE439" s="3"/>
    </row>
    <row r="440" spans="1:31" ht="12.75" customHeight="1" x14ac:dyDescent="0.2">
      <c r="A440" s="3"/>
      <c r="B440" s="3"/>
      <c r="C440" s="291" t="str">
        <f>KARTKI!$O$12</f>
        <v>Fizyka</v>
      </c>
      <c r="D440" s="215"/>
      <c r="E440" s="215"/>
      <c r="F440" s="215"/>
      <c r="G440" s="215"/>
      <c r="H440" s="215"/>
      <c r="I440" s="292" t="str">
        <f>KARTKI!BA62</f>
        <v/>
      </c>
      <c r="J440" s="215"/>
      <c r="K440" s="215"/>
      <c r="L440" s="215"/>
      <c r="M440" s="204"/>
      <c r="N440" s="3"/>
      <c r="O440" s="291" t="str">
        <f>KARTKI!$O$12</f>
        <v>Fizyka</v>
      </c>
      <c r="P440" s="215"/>
      <c r="Q440" s="215"/>
      <c r="R440" s="215"/>
      <c r="S440" s="215"/>
      <c r="T440" s="215"/>
      <c r="U440" s="292" t="str">
        <f>KARTKI!BB62</f>
        <v/>
      </c>
      <c r="V440" s="215"/>
      <c r="W440" s="215"/>
      <c r="X440" s="215"/>
      <c r="Y440" s="3"/>
      <c r="Z440" s="3"/>
      <c r="AA440" s="3"/>
      <c r="AB440" s="3"/>
      <c r="AC440" s="3"/>
      <c r="AD440" s="3"/>
      <c r="AE440" s="3"/>
    </row>
    <row r="441" spans="1:31" ht="12.75" customHeight="1" x14ac:dyDescent="0.2">
      <c r="A441" s="3"/>
      <c r="B441" s="3"/>
      <c r="C441" s="291" t="str">
        <f>KARTKI!$P$12</f>
        <v>Matematyka</v>
      </c>
      <c r="D441" s="215"/>
      <c r="E441" s="215"/>
      <c r="F441" s="215"/>
      <c r="G441" s="215"/>
      <c r="H441" s="215"/>
      <c r="I441" s="292" t="str">
        <f>KARTKI!BA63</f>
        <v/>
      </c>
      <c r="J441" s="215"/>
      <c r="K441" s="215"/>
      <c r="L441" s="215"/>
      <c r="M441" s="204"/>
      <c r="N441" s="3"/>
      <c r="O441" s="291" t="str">
        <f>KARTKI!$P$12</f>
        <v>Matematyka</v>
      </c>
      <c r="P441" s="215"/>
      <c r="Q441" s="215"/>
      <c r="R441" s="215"/>
      <c r="S441" s="215"/>
      <c r="T441" s="215"/>
      <c r="U441" s="292" t="str">
        <f>KARTKI!BB63</f>
        <v/>
      </c>
      <c r="V441" s="215"/>
      <c r="W441" s="215"/>
      <c r="X441" s="215"/>
      <c r="Y441" s="3"/>
      <c r="Z441" s="3"/>
      <c r="AA441" s="3"/>
      <c r="AB441" s="3"/>
      <c r="AC441" s="3"/>
      <c r="AD441" s="3"/>
      <c r="AE441" s="3"/>
    </row>
    <row r="442" spans="1:31" ht="12.75" customHeight="1" x14ac:dyDescent="0.2">
      <c r="A442" s="3"/>
      <c r="B442" s="3"/>
      <c r="C442" s="291" t="str">
        <f>KARTKI!$Q$12</f>
        <v>Informatyka</v>
      </c>
      <c r="D442" s="215"/>
      <c r="E442" s="215"/>
      <c r="F442" s="215"/>
      <c r="G442" s="215"/>
      <c r="H442" s="215"/>
      <c r="I442" s="292" t="str">
        <f>KARTKI!BA64</f>
        <v/>
      </c>
      <c r="J442" s="215"/>
      <c r="K442" s="215"/>
      <c r="L442" s="215"/>
      <c r="M442" s="204"/>
      <c r="N442" s="3"/>
      <c r="O442" s="291" t="str">
        <f>KARTKI!$Q$12</f>
        <v>Informatyka</v>
      </c>
      <c r="P442" s="215"/>
      <c r="Q442" s="215"/>
      <c r="R442" s="215"/>
      <c r="S442" s="215"/>
      <c r="T442" s="215"/>
      <c r="U442" s="292" t="str">
        <f>KARTKI!BB64</f>
        <v/>
      </c>
      <c r="V442" s="215"/>
      <c r="W442" s="215"/>
      <c r="X442" s="215"/>
      <c r="Y442" s="3"/>
      <c r="Z442" s="3"/>
      <c r="AA442" s="3"/>
      <c r="AB442" s="3"/>
      <c r="AC442" s="3"/>
      <c r="AD442" s="3"/>
      <c r="AE442" s="3"/>
    </row>
    <row r="443" spans="1:31" ht="12.75" customHeight="1" x14ac:dyDescent="0.2">
      <c r="A443" s="3"/>
      <c r="B443" s="3"/>
      <c r="C443" s="291" t="str">
        <f>KARTKI!$R$12</f>
        <v>Geografia</v>
      </c>
      <c r="D443" s="215"/>
      <c r="E443" s="215"/>
      <c r="F443" s="215"/>
      <c r="G443" s="215"/>
      <c r="H443" s="215"/>
      <c r="I443" s="292" t="str">
        <f>KARTKI!BA65</f>
        <v/>
      </c>
      <c r="J443" s="215"/>
      <c r="K443" s="215"/>
      <c r="L443" s="215"/>
      <c r="M443" s="204"/>
      <c r="N443" s="3"/>
      <c r="O443" s="291" t="str">
        <f>KARTKI!$R$12</f>
        <v>Geografia</v>
      </c>
      <c r="P443" s="215"/>
      <c r="Q443" s="215"/>
      <c r="R443" s="215"/>
      <c r="S443" s="215"/>
      <c r="T443" s="215"/>
      <c r="U443" s="292" t="str">
        <f>KARTKI!BB65</f>
        <v/>
      </c>
      <c r="V443" s="215"/>
      <c r="W443" s="215"/>
      <c r="X443" s="215"/>
      <c r="Y443" s="3"/>
      <c r="Z443" s="3"/>
      <c r="AA443" s="3"/>
      <c r="AB443" s="3"/>
      <c r="AC443" s="3"/>
      <c r="AD443" s="3"/>
      <c r="AE443" s="3"/>
    </row>
    <row r="444" spans="1:31" ht="12.75" customHeight="1" x14ac:dyDescent="0.2">
      <c r="A444" s="3"/>
      <c r="B444" s="3"/>
      <c r="C444" s="291" t="str">
        <f>KARTKI!$S$12</f>
        <v>Edukacja dla bezpiecz.</v>
      </c>
      <c r="D444" s="215"/>
      <c r="E444" s="215"/>
      <c r="F444" s="215"/>
      <c r="G444" s="215"/>
      <c r="H444" s="215"/>
      <c r="I444" s="292" t="str">
        <f>KARTKI!BA66</f>
        <v/>
      </c>
      <c r="J444" s="215"/>
      <c r="K444" s="215"/>
      <c r="L444" s="215"/>
      <c r="M444" s="204"/>
      <c r="N444" s="3"/>
      <c r="O444" s="291" t="str">
        <f>KARTKI!$S$12</f>
        <v>Edukacja dla bezpiecz.</v>
      </c>
      <c r="P444" s="215"/>
      <c r="Q444" s="215"/>
      <c r="R444" s="215"/>
      <c r="S444" s="215"/>
      <c r="T444" s="215"/>
      <c r="U444" s="292" t="str">
        <f>KARTKI!BB66</f>
        <v/>
      </c>
      <c r="V444" s="215"/>
      <c r="W444" s="215"/>
      <c r="X444" s="215"/>
      <c r="Y444" s="3"/>
      <c r="Z444" s="3"/>
      <c r="AA444" s="3"/>
      <c r="AB444" s="3"/>
      <c r="AC444" s="3"/>
      <c r="AD444" s="3"/>
      <c r="AE444" s="3"/>
    </row>
    <row r="445" spans="1:31" ht="12.75" customHeight="1" x14ac:dyDescent="0.2">
      <c r="A445" s="3"/>
      <c r="B445" s="3"/>
      <c r="C445" s="291" t="str">
        <f>KARTKI!$T$12</f>
        <v>Wiedza o społeczeństwie</v>
      </c>
      <c r="D445" s="215"/>
      <c r="E445" s="215"/>
      <c r="F445" s="215"/>
      <c r="G445" s="215"/>
      <c r="H445" s="215"/>
      <c r="I445" s="292" t="str">
        <f>KARTKI!BA67</f>
        <v/>
      </c>
      <c r="J445" s="215"/>
      <c r="K445" s="215"/>
      <c r="L445" s="215"/>
      <c r="M445" s="204"/>
      <c r="N445" s="3"/>
      <c r="O445" s="291" t="str">
        <f>KARTKI!$T$12</f>
        <v>Wiedza o społeczeństwie</v>
      </c>
      <c r="P445" s="215"/>
      <c r="Q445" s="215"/>
      <c r="R445" s="215"/>
      <c r="S445" s="215"/>
      <c r="T445" s="215"/>
      <c r="U445" s="292" t="str">
        <f>KARTKI!BB67</f>
        <v/>
      </c>
      <c r="V445" s="215"/>
      <c r="W445" s="215"/>
      <c r="X445" s="215"/>
      <c r="Y445" s="3"/>
      <c r="Z445" s="3"/>
      <c r="AA445" s="3"/>
      <c r="AB445" s="3"/>
      <c r="AC445" s="3"/>
      <c r="AD445" s="3"/>
      <c r="AE445" s="3"/>
    </row>
    <row r="446" spans="1:31" ht="12.75" customHeight="1" x14ac:dyDescent="0.2">
      <c r="A446" s="3"/>
      <c r="B446" s="3"/>
      <c r="C446" s="291" t="str">
        <f>KARTKI!$U$12</f>
        <v>Historia</v>
      </c>
      <c r="D446" s="215"/>
      <c r="E446" s="215"/>
      <c r="F446" s="215"/>
      <c r="G446" s="215"/>
      <c r="H446" s="215"/>
      <c r="I446" s="292" t="str">
        <f>KARTKI!BA68</f>
        <v/>
      </c>
      <c r="J446" s="215"/>
      <c r="K446" s="215"/>
      <c r="L446" s="215"/>
      <c r="M446" s="204"/>
      <c r="N446" s="3"/>
      <c r="O446" s="291" t="str">
        <f>KARTKI!$U$12</f>
        <v>Historia</v>
      </c>
      <c r="P446" s="215"/>
      <c r="Q446" s="215"/>
      <c r="R446" s="215"/>
      <c r="S446" s="215"/>
      <c r="T446" s="215"/>
      <c r="U446" s="292" t="str">
        <f>KARTKI!BB68</f>
        <v/>
      </c>
      <c r="V446" s="215"/>
      <c r="W446" s="215"/>
      <c r="X446" s="215"/>
      <c r="Y446" s="3"/>
      <c r="Z446" s="3"/>
      <c r="AA446" s="3"/>
      <c r="AB446" s="3"/>
      <c r="AC446" s="3"/>
      <c r="AD446" s="3"/>
      <c r="AE446" s="3"/>
    </row>
    <row r="447" spans="1:31" ht="12.75" customHeight="1" x14ac:dyDescent="0.2">
      <c r="A447" s="3"/>
      <c r="B447" s="3"/>
      <c r="C447" s="291" t="str">
        <f>KARTKI!$V$12</f>
        <v>Wychowanie fizyczne</v>
      </c>
      <c r="D447" s="215"/>
      <c r="E447" s="215"/>
      <c r="F447" s="215"/>
      <c r="G447" s="215"/>
      <c r="H447" s="215"/>
      <c r="I447" s="292" t="str">
        <f>KARTKI!BA69</f>
        <v/>
      </c>
      <c r="J447" s="215"/>
      <c r="K447" s="215"/>
      <c r="L447" s="215"/>
      <c r="M447" s="204"/>
      <c r="N447" s="3"/>
      <c r="O447" s="291" t="str">
        <f>KARTKI!$V$12</f>
        <v>Wychowanie fizyczne</v>
      </c>
      <c r="P447" s="215"/>
      <c r="Q447" s="215"/>
      <c r="R447" s="215"/>
      <c r="S447" s="215"/>
      <c r="T447" s="215"/>
      <c r="U447" s="292" t="str">
        <f>KARTKI!BB69</f>
        <v/>
      </c>
      <c r="V447" s="215"/>
      <c r="W447" s="215"/>
      <c r="X447" s="215"/>
      <c r="Y447" s="3"/>
      <c r="Z447" s="3"/>
      <c r="AA447" s="3"/>
      <c r="AB447" s="3"/>
      <c r="AC447" s="3"/>
      <c r="AD447" s="3"/>
      <c r="AE447" s="3"/>
    </row>
    <row r="448" spans="1:31" ht="12.75" customHeight="1" x14ac:dyDescent="0.2">
      <c r="A448" s="3"/>
      <c r="B448" s="3"/>
      <c r="C448" s="291" t="e">
        <f>KARTKI!#REF!</f>
        <v>#REF!</v>
      </c>
      <c r="D448" s="215"/>
      <c r="E448" s="215"/>
      <c r="F448" s="215"/>
      <c r="G448" s="215"/>
      <c r="H448" s="215"/>
      <c r="I448" s="292" t="e">
        <f>KARTKI!BA70</f>
        <v>#REF!</v>
      </c>
      <c r="J448" s="215"/>
      <c r="K448" s="215"/>
      <c r="L448" s="215"/>
      <c r="M448" s="204"/>
      <c r="N448" s="3"/>
      <c r="O448" s="291" t="e">
        <f>KARTKI!#REF!</f>
        <v>#REF!</v>
      </c>
      <c r="P448" s="215"/>
      <c r="Q448" s="215"/>
      <c r="R448" s="215"/>
      <c r="S448" s="215"/>
      <c r="T448" s="215"/>
      <c r="U448" s="292" t="e">
        <f>KARTKI!BB70</f>
        <v>#REF!</v>
      </c>
      <c r="V448" s="215"/>
      <c r="W448" s="215"/>
      <c r="X448" s="215"/>
      <c r="Y448" s="3"/>
      <c r="Z448" s="3"/>
      <c r="AA448" s="3"/>
      <c r="AB448" s="3"/>
      <c r="AC448" s="3"/>
      <c r="AD448" s="3"/>
      <c r="AE448" s="3"/>
    </row>
    <row r="449" spans="1:31" ht="12.75" customHeight="1" x14ac:dyDescent="0.2">
      <c r="A449" s="3"/>
      <c r="B449" s="3"/>
      <c r="C449" s="291" t="e">
        <f>KARTKI!#REF!</f>
        <v>#REF!</v>
      </c>
      <c r="D449" s="215"/>
      <c r="E449" s="215"/>
      <c r="F449" s="215"/>
      <c r="G449" s="215"/>
      <c r="H449" s="215"/>
      <c r="I449" s="292" t="e">
        <f>KARTKI!BA71</f>
        <v>#REF!</v>
      </c>
      <c r="J449" s="215"/>
      <c r="K449" s="215"/>
      <c r="L449" s="215"/>
      <c r="M449" s="204"/>
      <c r="N449" s="3"/>
      <c r="O449" s="291" t="e">
        <f>KARTKI!#REF!</f>
        <v>#REF!</v>
      </c>
      <c r="P449" s="215"/>
      <c r="Q449" s="215"/>
      <c r="R449" s="215"/>
      <c r="S449" s="215"/>
      <c r="T449" s="215"/>
      <c r="U449" s="292" t="e">
        <f>KARTKI!BB71</f>
        <v>#REF!</v>
      </c>
      <c r="V449" s="215"/>
      <c r="W449" s="215"/>
      <c r="X449" s="215"/>
      <c r="Y449" s="3"/>
      <c r="Z449" s="3"/>
      <c r="AA449" s="3"/>
      <c r="AB449" s="3"/>
      <c r="AC449" s="3"/>
      <c r="AD449" s="3"/>
      <c r="AE449" s="3"/>
    </row>
    <row r="450" spans="1:31" ht="12.75" customHeight="1" x14ac:dyDescent="0.2">
      <c r="A450" s="3"/>
      <c r="B450" s="3"/>
      <c r="C450" s="292" t="s">
        <v>157</v>
      </c>
      <c r="D450" s="215"/>
      <c r="E450" s="215"/>
      <c r="F450" s="215"/>
      <c r="G450" s="215"/>
      <c r="H450" s="215"/>
      <c r="I450" s="3"/>
      <c r="J450" s="3"/>
      <c r="K450" s="3"/>
      <c r="L450" s="3"/>
      <c r="M450" s="204"/>
      <c r="N450" s="3"/>
      <c r="O450" s="292" t="s">
        <v>157</v>
      </c>
      <c r="P450" s="215"/>
      <c r="Q450" s="215"/>
      <c r="R450" s="215"/>
      <c r="S450" s="215"/>
      <c r="T450" s="215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customHeight="1" x14ac:dyDescent="0.2">
      <c r="A451" s="3"/>
      <c r="B451" s="3"/>
      <c r="C451" s="203" t="s">
        <v>158</v>
      </c>
      <c r="D451" s="292" t="s">
        <v>159</v>
      </c>
      <c r="E451" s="215"/>
      <c r="F451" s="215"/>
      <c r="G451" s="215"/>
      <c r="H451" s="215"/>
      <c r="I451" s="292" t="str">
        <f>IF(AC32=0,"———",AC32)</f>
        <v>———</v>
      </c>
      <c r="J451" s="215"/>
      <c r="K451" s="215"/>
      <c r="L451" s="215"/>
      <c r="M451" s="205"/>
      <c r="N451" s="3"/>
      <c r="O451" s="203" t="s">
        <v>158</v>
      </c>
      <c r="P451" s="292" t="s">
        <v>159</v>
      </c>
      <c r="Q451" s="215"/>
      <c r="R451" s="215"/>
      <c r="S451" s="215"/>
      <c r="T451" s="215"/>
      <c r="U451" s="292" t="str">
        <f>IF(AC33=0,"———",AC33)</f>
        <v>———</v>
      </c>
      <c r="V451" s="215"/>
      <c r="W451" s="215"/>
      <c r="X451" s="215"/>
      <c r="Y451" s="3"/>
      <c r="Z451" s="3"/>
      <c r="AA451" s="3"/>
      <c r="AB451" s="3"/>
      <c r="AC451" s="3"/>
      <c r="AD451" s="3"/>
      <c r="AE451" s="3"/>
    </row>
    <row r="452" spans="1:31" ht="12.75" customHeight="1" x14ac:dyDescent="0.2">
      <c r="A452" s="3"/>
      <c r="B452" s="3"/>
      <c r="C452" s="203" t="s">
        <v>158</v>
      </c>
      <c r="D452" s="292" t="s">
        <v>160</v>
      </c>
      <c r="E452" s="215"/>
      <c r="F452" s="215"/>
      <c r="G452" s="215"/>
      <c r="H452" s="215"/>
      <c r="I452" s="292" t="str">
        <f>IF(AD32=0,"———",AD32)</f>
        <v>———</v>
      </c>
      <c r="J452" s="215"/>
      <c r="K452" s="215"/>
      <c r="L452" s="215"/>
      <c r="M452" s="204"/>
      <c r="N452" s="3"/>
      <c r="O452" s="203" t="s">
        <v>158</v>
      </c>
      <c r="P452" s="292" t="s">
        <v>160</v>
      </c>
      <c r="Q452" s="215"/>
      <c r="R452" s="215"/>
      <c r="S452" s="215"/>
      <c r="T452" s="215"/>
      <c r="U452" s="292" t="str">
        <f>IF(AD33=0,"———",AD33)</f>
        <v>———</v>
      </c>
      <c r="V452" s="215"/>
      <c r="W452" s="215"/>
      <c r="X452" s="215"/>
      <c r="Y452" s="3"/>
      <c r="Z452" s="3"/>
      <c r="AA452" s="3"/>
      <c r="AB452" s="3"/>
      <c r="AC452" s="3"/>
      <c r="AD452" s="3"/>
      <c r="AE452" s="3"/>
    </row>
    <row r="453" spans="1:31" ht="12.75" customHeight="1" x14ac:dyDescent="0.2">
      <c r="A453" s="3"/>
      <c r="B453" s="3"/>
      <c r="C453" s="292" t="s">
        <v>161</v>
      </c>
      <c r="D453" s="215"/>
      <c r="E453" s="215"/>
      <c r="F453" s="215"/>
      <c r="G453" s="215"/>
      <c r="H453" s="215"/>
      <c r="I453" s="292" t="str">
        <f>IF(AE32=0,"———",AE32)</f>
        <v>———</v>
      </c>
      <c r="J453" s="215"/>
      <c r="K453" s="215"/>
      <c r="L453" s="215"/>
      <c r="M453" s="204"/>
      <c r="N453" s="3"/>
      <c r="O453" s="292" t="s">
        <v>161</v>
      </c>
      <c r="P453" s="215"/>
      <c r="Q453" s="215"/>
      <c r="R453" s="215"/>
      <c r="S453" s="215"/>
      <c r="T453" s="215"/>
      <c r="U453" s="292" t="str">
        <f>IF(AE33=0,"———",AE33)</f>
        <v>———</v>
      </c>
      <c r="V453" s="215"/>
      <c r="W453" s="215"/>
      <c r="X453" s="215"/>
      <c r="Y453" s="3"/>
      <c r="Z453" s="3"/>
      <c r="AA453" s="3"/>
      <c r="AB453" s="3"/>
      <c r="AC453" s="3"/>
      <c r="AD453" s="3"/>
      <c r="AE453" s="3"/>
    </row>
    <row r="454" spans="1:31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204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customHeight="1" x14ac:dyDescent="0.2">
      <c r="A455" s="3"/>
      <c r="B455" s="3"/>
      <c r="C455" s="207"/>
      <c r="D455" s="207"/>
      <c r="E455" s="207"/>
      <c r="F455" s="207"/>
      <c r="G455" s="293" t="s">
        <v>145</v>
      </c>
      <c r="H455" s="215"/>
      <c r="I455" s="215"/>
      <c r="J455" s="215"/>
      <c r="K455" s="215"/>
      <c r="L455" s="215"/>
      <c r="M455" s="204"/>
      <c r="N455" s="3"/>
      <c r="O455" s="207"/>
      <c r="P455" s="207"/>
      <c r="Q455" s="207"/>
      <c r="R455" s="207"/>
      <c r="S455" s="293" t="s">
        <v>145</v>
      </c>
      <c r="T455" s="215"/>
      <c r="U455" s="215"/>
      <c r="V455" s="215"/>
      <c r="W455" s="215"/>
      <c r="X455" s="215"/>
      <c r="Y455" s="3"/>
      <c r="Z455" s="3"/>
      <c r="AA455" s="3"/>
      <c r="AB455" s="3"/>
      <c r="AC455" s="3"/>
      <c r="AD455" s="3"/>
      <c r="AE455" s="3"/>
    </row>
    <row r="456" spans="1:31" ht="12.75" customHeight="1" x14ac:dyDescent="0.2">
      <c r="A456" s="3"/>
      <c r="B456" s="3"/>
      <c r="C456" s="292" t="str">
        <f>KARTKI!$E$8</f>
        <v>08.06.2020 r.</v>
      </c>
      <c r="D456" s="215"/>
      <c r="E456" s="215"/>
      <c r="F456" s="207"/>
      <c r="G456" s="295" t="str">
        <f>KARTKI!$E$7</f>
        <v>mgr Iwona Bodziony</v>
      </c>
      <c r="H456" s="215"/>
      <c r="I456" s="215"/>
      <c r="J456" s="215"/>
      <c r="K456" s="215"/>
      <c r="L456" s="215"/>
      <c r="M456" s="204"/>
      <c r="N456" s="3"/>
      <c r="O456" s="292" t="str">
        <f>KARTKI!$E$8</f>
        <v>08.06.2020 r.</v>
      </c>
      <c r="P456" s="215"/>
      <c r="Q456" s="215"/>
      <c r="R456" s="207"/>
      <c r="S456" s="295" t="str">
        <f>KARTKI!$E$7</f>
        <v>mgr Iwona Bodziony</v>
      </c>
      <c r="T456" s="215"/>
      <c r="U456" s="215"/>
      <c r="V456" s="215"/>
      <c r="W456" s="215"/>
      <c r="X456" s="215"/>
      <c r="Y456" s="3"/>
      <c r="Z456" s="3"/>
      <c r="AA456" s="3"/>
      <c r="AB456" s="3"/>
      <c r="AC456" s="3"/>
      <c r="AD456" s="3"/>
      <c r="AE456" s="3"/>
    </row>
    <row r="457" spans="1:31" ht="12.75" customHeight="1" x14ac:dyDescent="0.2">
      <c r="A457" s="3"/>
      <c r="B457" s="3"/>
      <c r="C457" s="207"/>
      <c r="D457" s="207"/>
      <c r="E457" s="207"/>
      <c r="F457" s="207"/>
      <c r="G457" s="208"/>
      <c r="H457" s="3"/>
      <c r="I457" s="3"/>
      <c r="J457" s="3"/>
      <c r="K457" s="3"/>
      <c r="L457" s="3"/>
      <c r="M457" s="204"/>
      <c r="N457" s="3"/>
      <c r="O457" s="207"/>
      <c r="P457" s="207"/>
      <c r="Q457" s="207"/>
      <c r="R457" s="207"/>
      <c r="S457" s="208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39" customHeight="1" x14ac:dyDescent="0.2">
      <c r="A458" s="3"/>
      <c r="B458" s="209"/>
      <c r="C458" s="209"/>
      <c r="D458" s="209"/>
      <c r="E458" s="209"/>
      <c r="F458" s="209"/>
      <c r="G458" s="209"/>
      <c r="H458" s="209"/>
      <c r="I458" s="209"/>
      <c r="J458" s="209"/>
      <c r="K458" s="209"/>
      <c r="L458" s="209"/>
      <c r="M458" s="210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3"/>
      <c r="AA458" s="3"/>
      <c r="AB458" s="3"/>
      <c r="AC458" s="3"/>
      <c r="AD458" s="3"/>
      <c r="AE458" s="3"/>
    </row>
    <row r="459" spans="1:31" ht="19.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204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customHeight="1" x14ac:dyDescent="0.2">
      <c r="A460" s="3"/>
      <c r="B460" s="3"/>
      <c r="C460" s="216" t="s">
        <v>162</v>
      </c>
      <c r="D460" s="215"/>
      <c r="E460" s="200" t="str">
        <f>KARTKI!$X$5</f>
        <v/>
      </c>
      <c r="F460" s="293" t="s">
        <v>163</v>
      </c>
      <c r="G460" s="215"/>
      <c r="H460" s="215"/>
      <c r="I460" s="215"/>
      <c r="J460" s="292" t="str">
        <f>KARTKI!$E$4</f>
        <v>PRZEWIDYWANE OCENY ROCZNE</v>
      </c>
      <c r="K460" s="215"/>
      <c r="L460" s="215"/>
      <c r="M460" s="204"/>
      <c r="N460" s="3"/>
      <c r="O460" s="216" t="s">
        <v>162</v>
      </c>
      <c r="P460" s="215"/>
      <c r="Q460" s="200" t="str">
        <f>KARTKI!$X$5</f>
        <v/>
      </c>
      <c r="R460" s="293" t="s">
        <v>163</v>
      </c>
      <c r="S460" s="215"/>
      <c r="T460" s="215"/>
      <c r="U460" s="215"/>
      <c r="V460" s="292" t="str">
        <f>KARTKI!$E$4</f>
        <v>PRZEWIDYWANE OCENY ROCZNE</v>
      </c>
      <c r="W460" s="215"/>
      <c r="X460" s="215"/>
      <c r="Y460" s="3"/>
      <c r="Z460" s="3"/>
      <c r="AA460" s="3"/>
      <c r="AB460" s="3"/>
      <c r="AC460" s="3"/>
      <c r="AD460" s="3"/>
      <c r="AE460" s="3"/>
    </row>
    <row r="461" spans="1:31" ht="12.75" customHeight="1" x14ac:dyDescent="0.2">
      <c r="A461" s="3"/>
      <c r="B461" s="3"/>
      <c r="C461" s="3"/>
      <c r="D461" s="3"/>
      <c r="E461" s="3"/>
      <c r="F461" s="216" t="s">
        <v>156</v>
      </c>
      <c r="G461" s="215"/>
      <c r="H461" s="201" t="str">
        <f>KARTKI!$E$6</f>
        <v>VIII B</v>
      </c>
      <c r="I461" s="3"/>
      <c r="J461" s="3"/>
      <c r="K461" s="3"/>
      <c r="L461" s="3"/>
      <c r="M461" s="204"/>
      <c r="N461" s="3"/>
      <c r="O461" s="3"/>
      <c r="P461" s="3"/>
      <c r="Q461" s="3"/>
      <c r="R461" s="216" t="s">
        <v>156</v>
      </c>
      <c r="S461" s="215"/>
      <c r="T461" s="201" t="str">
        <f>KARTKI!$E$6</f>
        <v>VIII B</v>
      </c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customHeight="1" x14ac:dyDescent="0.2">
      <c r="A462" s="3"/>
      <c r="B462" s="3"/>
      <c r="C462" s="202"/>
      <c r="D462" s="296">
        <f>KARTKI!$D$46</f>
        <v>0</v>
      </c>
      <c r="E462" s="215"/>
      <c r="F462" s="215"/>
      <c r="G462" s="215"/>
      <c r="H462" s="215"/>
      <c r="I462" s="215"/>
      <c r="J462" s="215"/>
      <c r="K462" s="203" t="s">
        <v>143</v>
      </c>
      <c r="L462" s="200" t="str">
        <f>KARTKI!$B$46</f>
        <v/>
      </c>
      <c r="M462" s="211" t="s">
        <v>144</v>
      </c>
      <c r="N462" s="3"/>
      <c r="O462" s="202"/>
      <c r="P462" s="296">
        <f>KARTKI!$D$47</f>
        <v>0</v>
      </c>
      <c r="Q462" s="215"/>
      <c r="R462" s="215"/>
      <c r="S462" s="215"/>
      <c r="T462" s="215"/>
      <c r="U462" s="215"/>
      <c r="V462" s="215"/>
      <c r="W462" s="203" t="s">
        <v>143</v>
      </c>
      <c r="X462" s="200" t="str">
        <f>KARTKI!$B$47</f>
        <v/>
      </c>
      <c r="Y462" s="201" t="s">
        <v>144</v>
      </c>
      <c r="Z462" s="3"/>
      <c r="AA462" s="3"/>
      <c r="AB462" s="3"/>
      <c r="AC462" s="3"/>
      <c r="AD462" s="3"/>
      <c r="AE462" s="3"/>
    </row>
    <row r="463" spans="1:31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204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customHeight="1" x14ac:dyDescent="0.2">
      <c r="A464" s="3"/>
      <c r="B464" s="3"/>
      <c r="C464" s="292" t="s">
        <v>139</v>
      </c>
      <c r="D464" s="215"/>
      <c r="E464" s="215"/>
      <c r="F464" s="215"/>
      <c r="G464" s="215"/>
      <c r="H464" s="215"/>
      <c r="I464" s="292" t="str">
        <f>KARTKI!BC55</f>
        <v/>
      </c>
      <c r="J464" s="215"/>
      <c r="K464" s="215"/>
      <c r="L464" s="215"/>
      <c r="M464" s="204"/>
      <c r="N464" s="3"/>
      <c r="O464" s="292" t="s">
        <v>139</v>
      </c>
      <c r="P464" s="215"/>
      <c r="Q464" s="215"/>
      <c r="R464" s="215"/>
      <c r="S464" s="215"/>
      <c r="T464" s="215"/>
      <c r="U464" s="292" t="str">
        <f>KARTKI!BD55</f>
        <v/>
      </c>
      <c r="V464" s="215"/>
      <c r="W464" s="215"/>
      <c r="X464" s="215"/>
      <c r="Y464" s="3"/>
      <c r="Z464" s="3"/>
      <c r="AA464" s="3"/>
      <c r="AB464" s="3"/>
      <c r="AC464" s="3"/>
      <c r="AD464" s="3"/>
      <c r="AE464" s="3"/>
    </row>
    <row r="465" spans="1:31" ht="12.75" customHeight="1" x14ac:dyDescent="0.2">
      <c r="A465" s="3"/>
      <c r="B465" s="3"/>
      <c r="C465" s="291" t="str">
        <f>KARTKI!$I$12</f>
        <v>Religia</v>
      </c>
      <c r="D465" s="215"/>
      <c r="E465" s="215"/>
      <c r="F465" s="215"/>
      <c r="G465" s="215"/>
      <c r="H465" s="215"/>
      <c r="I465" s="292" t="str">
        <f>KARTKI!BC56</f>
        <v/>
      </c>
      <c r="J465" s="215"/>
      <c r="K465" s="215"/>
      <c r="L465" s="215"/>
      <c r="M465" s="204"/>
      <c r="N465" s="3"/>
      <c r="O465" s="291" t="str">
        <f>KARTKI!$I$12</f>
        <v>Religia</v>
      </c>
      <c r="P465" s="215"/>
      <c r="Q465" s="215"/>
      <c r="R465" s="215"/>
      <c r="S465" s="215"/>
      <c r="T465" s="215"/>
      <c r="U465" s="292" t="str">
        <f>KARTKI!BD56</f>
        <v/>
      </c>
      <c r="V465" s="215"/>
      <c r="W465" s="215"/>
      <c r="X465" s="215"/>
      <c r="Y465" s="3"/>
      <c r="Z465" s="3"/>
      <c r="AA465" s="3"/>
      <c r="AB465" s="3"/>
      <c r="AC465" s="3"/>
      <c r="AD465" s="3"/>
      <c r="AE465" s="3"/>
    </row>
    <row r="466" spans="1:31" ht="12.75" customHeight="1" x14ac:dyDescent="0.2">
      <c r="A466" s="3"/>
      <c r="B466" s="3"/>
      <c r="C466" s="291" t="str">
        <f>KARTKI!$J$12</f>
        <v>Język polski</v>
      </c>
      <c r="D466" s="215"/>
      <c r="E466" s="215"/>
      <c r="F466" s="215"/>
      <c r="G466" s="215"/>
      <c r="H466" s="215"/>
      <c r="I466" s="292" t="str">
        <f>KARTKI!BC57</f>
        <v/>
      </c>
      <c r="J466" s="215"/>
      <c r="K466" s="215"/>
      <c r="L466" s="215"/>
      <c r="M466" s="204"/>
      <c r="N466" s="3"/>
      <c r="O466" s="291" t="str">
        <f>KARTKI!$J$12</f>
        <v>Język polski</v>
      </c>
      <c r="P466" s="215"/>
      <c r="Q466" s="215"/>
      <c r="R466" s="215"/>
      <c r="S466" s="215"/>
      <c r="T466" s="215"/>
      <c r="U466" s="292" t="str">
        <f>KARTKI!BD57</f>
        <v/>
      </c>
      <c r="V466" s="215"/>
      <c r="W466" s="215"/>
      <c r="X466" s="215"/>
      <c r="Y466" s="3"/>
      <c r="Z466" s="3"/>
      <c r="AA466" s="3"/>
      <c r="AB466" s="3"/>
      <c r="AC466" s="3"/>
      <c r="AD466" s="3"/>
      <c r="AE466" s="3"/>
    </row>
    <row r="467" spans="1:31" ht="12.75" customHeight="1" x14ac:dyDescent="0.2">
      <c r="A467" s="3"/>
      <c r="B467" s="3"/>
      <c r="C467" s="291" t="str">
        <f>KARTKI!$K$12</f>
        <v>Język angielski</v>
      </c>
      <c r="D467" s="215"/>
      <c r="E467" s="215"/>
      <c r="F467" s="215"/>
      <c r="G467" s="215"/>
      <c r="H467" s="215"/>
      <c r="I467" s="292" t="str">
        <f>KARTKI!BC58</f>
        <v/>
      </c>
      <c r="J467" s="215"/>
      <c r="K467" s="215"/>
      <c r="L467" s="215"/>
      <c r="M467" s="204"/>
      <c r="N467" s="3"/>
      <c r="O467" s="291" t="str">
        <f>KARTKI!$K$12</f>
        <v>Język angielski</v>
      </c>
      <c r="P467" s="215"/>
      <c r="Q467" s="215"/>
      <c r="R467" s="215"/>
      <c r="S467" s="215"/>
      <c r="T467" s="215"/>
      <c r="U467" s="292" t="str">
        <f>KARTKI!BD58</f>
        <v/>
      </c>
      <c r="V467" s="215"/>
      <c r="W467" s="215"/>
      <c r="X467" s="215"/>
      <c r="Y467" s="3"/>
      <c r="Z467" s="3"/>
      <c r="AA467" s="3"/>
      <c r="AB467" s="3"/>
      <c r="AC467" s="3"/>
      <c r="AD467" s="3"/>
      <c r="AE467" s="3"/>
    </row>
    <row r="468" spans="1:31" ht="12.75" customHeight="1" x14ac:dyDescent="0.2">
      <c r="A468" s="3"/>
      <c r="B468" s="3"/>
      <c r="C468" s="291" t="str">
        <f>KARTKI!$L$12</f>
        <v>Język niemiecki</v>
      </c>
      <c r="D468" s="215"/>
      <c r="E468" s="215"/>
      <c r="F468" s="215"/>
      <c r="G468" s="215"/>
      <c r="H468" s="215"/>
      <c r="I468" s="292" t="str">
        <f>KARTKI!BC59</f>
        <v/>
      </c>
      <c r="J468" s="215"/>
      <c r="K468" s="215"/>
      <c r="L468" s="215"/>
      <c r="M468" s="204"/>
      <c r="N468" s="3"/>
      <c r="O468" s="291" t="str">
        <f>KARTKI!$L$12</f>
        <v>Język niemiecki</v>
      </c>
      <c r="P468" s="215"/>
      <c r="Q468" s="215"/>
      <c r="R468" s="215"/>
      <c r="S468" s="215"/>
      <c r="T468" s="215"/>
      <c r="U468" s="292" t="str">
        <f>KARTKI!BD59</f>
        <v/>
      </c>
      <c r="V468" s="215"/>
      <c r="W468" s="215"/>
      <c r="X468" s="215"/>
      <c r="Y468" s="3"/>
      <c r="Z468" s="3"/>
      <c r="AA468" s="3"/>
      <c r="AB468" s="3"/>
      <c r="AC468" s="3"/>
      <c r="AD468" s="3"/>
      <c r="AE468" s="3"/>
    </row>
    <row r="469" spans="1:31" ht="12.75" customHeight="1" x14ac:dyDescent="0.2">
      <c r="A469" s="3"/>
      <c r="B469" s="3"/>
      <c r="C469" s="291" t="str">
        <f>KARTKI!$M$12</f>
        <v>Biologia</v>
      </c>
      <c r="D469" s="215"/>
      <c r="E469" s="215"/>
      <c r="F469" s="215"/>
      <c r="G469" s="215"/>
      <c r="H469" s="215"/>
      <c r="I469" s="292" t="str">
        <f>KARTKI!BC60</f>
        <v/>
      </c>
      <c r="J469" s="215"/>
      <c r="K469" s="215"/>
      <c r="L469" s="215"/>
      <c r="M469" s="204"/>
      <c r="N469" s="3"/>
      <c r="O469" s="291" t="str">
        <f>KARTKI!$M$12</f>
        <v>Biologia</v>
      </c>
      <c r="P469" s="215"/>
      <c r="Q469" s="215"/>
      <c r="R469" s="215"/>
      <c r="S469" s="215"/>
      <c r="T469" s="215"/>
      <c r="U469" s="292" t="str">
        <f>KARTKI!BD60</f>
        <v/>
      </c>
      <c r="V469" s="215"/>
      <c r="W469" s="215"/>
      <c r="X469" s="215"/>
      <c r="Y469" s="3"/>
      <c r="Z469" s="3"/>
      <c r="AA469" s="3"/>
      <c r="AB469" s="3"/>
      <c r="AC469" s="3"/>
      <c r="AD469" s="3"/>
      <c r="AE469" s="3"/>
    </row>
    <row r="470" spans="1:31" ht="12.75" customHeight="1" x14ac:dyDescent="0.2">
      <c r="A470" s="3"/>
      <c r="B470" s="3"/>
      <c r="C470" s="291" t="str">
        <f>KARTKI!$N$12</f>
        <v>Chemia</v>
      </c>
      <c r="D470" s="215"/>
      <c r="E470" s="215"/>
      <c r="F470" s="215"/>
      <c r="G470" s="215"/>
      <c r="H470" s="215"/>
      <c r="I470" s="292" t="str">
        <f>KARTKI!BC61</f>
        <v/>
      </c>
      <c r="J470" s="215"/>
      <c r="K470" s="215"/>
      <c r="L470" s="215"/>
      <c r="M470" s="204"/>
      <c r="N470" s="3"/>
      <c r="O470" s="291" t="str">
        <f>KARTKI!$N$12</f>
        <v>Chemia</v>
      </c>
      <c r="P470" s="215"/>
      <c r="Q470" s="215"/>
      <c r="R470" s="215"/>
      <c r="S470" s="215"/>
      <c r="T470" s="215"/>
      <c r="U470" s="292" t="str">
        <f>KARTKI!BD61</f>
        <v/>
      </c>
      <c r="V470" s="215"/>
      <c r="W470" s="215"/>
      <c r="X470" s="215"/>
      <c r="Y470" s="3"/>
      <c r="Z470" s="3"/>
      <c r="AA470" s="3"/>
      <c r="AB470" s="3"/>
      <c r="AC470" s="3"/>
      <c r="AD470" s="3"/>
      <c r="AE470" s="3"/>
    </row>
    <row r="471" spans="1:31" ht="12.75" customHeight="1" x14ac:dyDescent="0.2">
      <c r="A471" s="3"/>
      <c r="B471" s="3"/>
      <c r="C471" s="291" t="str">
        <f>KARTKI!$O$12</f>
        <v>Fizyka</v>
      </c>
      <c r="D471" s="215"/>
      <c r="E471" s="215"/>
      <c r="F471" s="215"/>
      <c r="G471" s="215"/>
      <c r="H471" s="215"/>
      <c r="I471" s="292" t="str">
        <f>KARTKI!BC62</f>
        <v/>
      </c>
      <c r="J471" s="215"/>
      <c r="K471" s="215"/>
      <c r="L471" s="215"/>
      <c r="M471" s="204"/>
      <c r="N471" s="3"/>
      <c r="O471" s="291" t="str">
        <f>KARTKI!$O$12</f>
        <v>Fizyka</v>
      </c>
      <c r="P471" s="215"/>
      <c r="Q471" s="215"/>
      <c r="R471" s="215"/>
      <c r="S471" s="215"/>
      <c r="T471" s="215"/>
      <c r="U471" s="292" t="str">
        <f>KARTKI!BD62</f>
        <v/>
      </c>
      <c r="V471" s="215"/>
      <c r="W471" s="215"/>
      <c r="X471" s="215"/>
      <c r="Y471" s="3"/>
      <c r="Z471" s="3"/>
      <c r="AA471" s="3"/>
      <c r="AB471" s="3"/>
      <c r="AC471" s="3"/>
      <c r="AD471" s="3"/>
      <c r="AE471" s="3"/>
    </row>
    <row r="472" spans="1:31" ht="12.75" customHeight="1" x14ac:dyDescent="0.2">
      <c r="A472" s="3"/>
      <c r="B472" s="3"/>
      <c r="C472" s="291" t="str">
        <f>KARTKI!$P$12</f>
        <v>Matematyka</v>
      </c>
      <c r="D472" s="215"/>
      <c r="E472" s="215"/>
      <c r="F472" s="215"/>
      <c r="G472" s="215"/>
      <c r="H472" s="215"/>
      <c r="I472" s="292" t="str">
        <f>KARTKI!BC63</f>
        <v/>
      </c>
      <c r="J472" s="215"/>
      <c r="K472" s="215"/>
      <c r="L472" s="215"/>
      <c r="M472" s="204"/>
      <c r="N472" s="3"/>
      <c r="O472" s="291" t="str">
        <f>KARTKI!$P$12</f>
        <v>Matematyka</v>
      </c>
      <c r="P472" s="215"/>
      <c r="Q472" s="215"/>
      <c r="R472" s="215"/>
      <c r="S472" s="215"/>
      <c r="T472" s="215"/>
      <c r="U472" s="292" t="str">
        <f>KARTKI!BD63</f>
        <v/>
      </c>
      <c r="V472" s="215"/>
      <c r="W472" s="215"/>
      <c r="X472" s="215"/>
      <c r="Y472" s="3"/>
      <c r="Z472" s="3"/>
      <c r="AA472" s="3"/>
      <c r="AB472" s="3"/>
      <c r="AC472" s="3"/>
      <c r="AD472" s="3"/>
      <c r="AE472" s="3"/>
    </row>
    <row r="473" spans="1:31" ht="12.75" customHeight="1" x14ac:dyDescent="0.2">
      <c r="A473" s="3"/>
      <c r="B473" s="3"/>
      <c r="C473" s="291" t="str">
        <f>KARTKI!$Q$12</f>
        <v>Informatyka</v>
      </c>
      <c r="D473" s="215"/>
      <c r="E473" s="215"/>
      <c r="F473" s="215"/>
      <c r="G473" s="215"/>
      <c r="H473" s="215"/>
      <c r="I473" s="292" t="str">
        <f>KARTKI!BC64</f>
        <v/>
      </c>
      <c r="J473" s="215"/>
      <c r="K473" s="215"/>
      <c r="L473" s="215"/>
      <c r="M473" s="204"/>
      <c r="N473" s="3"/>
      <c r="O473" s="291" t="str">
        <f>KARTKI!$Q$12</f>
        <v>Informatyka</v>
      </c>
      <c r="P473" s="215"/>
      <c r="Q473" s="215"/>
      <c r="R473" s="215"/>
      <c r="S473" s="215"/>
      <c r="T473" s="215"/>
      <c r="U473" s="292" t="str">
        <f>KARTKI!BD64</f>
        <v/>
      </c>
      <c r="V473" s="215"/>
      <c r="W473" s="215"/>
      <c r="X473" s="215"/>
      <c r="Y473" s="3"/>
      <c r="Z473" s="3"/>
      <c r="AA473" s="3"/>
      <c r="AB473" s="3"/>
      <c r="AC473" s="3"/>
      <c r="AD473" s="3"/>
      <c r="AE473" s="3"/>
    </row>
    <row r="474" spans="1:31" ht="12.75" customHeight="1" x14ac:dyDescent="0.2">
      <c r="A474" s="3"/>
      <c r="B474" s="3"/>
      <c r="C474" s="291" t="str">
        <f>KARTKI!$R$12</f>
        <v>Geografia</v>
      </c>
      <c r="D474" s="215"/>
      <c r="E474" s="215"/>
      <c r="F474" s="215"/>
      <c r="G474" s="215"/>
      <c r="H474" s="215"/>
      <c r="I474" s="292" t="str">
        <f>KARTKI!BC65</f>
        <v/>
      </c>
      <c r="J474" s="215"/>
      <c r="K474" s="215"/>
      <c r="L474" s="215"/>
      <c r="M474" s="204"/>
      <c r="N474" s="3"/>
      <c r="O474" s="291" t="str">
        <f>KARTKI!$R$12</f>
        <v>Geografia</v>
      </c>
      <c r="P474" s="215"/>
      <c r="Q474" s="215"/>
      <c r="R474" s="215"/>
      <c r="S474" s="215"/>
      <c r="T474" s="215"/>
      <c r="U474" s="292" t="str">
        <f>KARTKI!BD65</f>
        <v/>
      </c>
      <c r="V474" s="215"/>
      <c r="W474" s="215"/>
      <c r="X474" s="215"/>
      <c r="Y474" s="3"/>
      <c r="Z474" s="3"/>
      <c r="AA474" s="3"/>
      <c r="AB474" s="3"/>
      <c r="AC474" s="3"/>
      <c r="AD474" s="3"/>
      <c r="AE474" s="3"/>
    </row>
    <row r="475" spans="1:31" ht="12.75" customHeight="1" x14ac:dyDescent="0.2">
      <c r="A475" s="3"/>
      <c r="B475" s="3"/>
      <c r="C475" s="291" t="str">
        <f>KARTKI!$S$12</f>
        <v>Edukacja dla bezpiecz.</v>
      </c>
      <c r="D475" s="215"/>
      <c r="E475" s="215"/>
      <c r="F475" s="215"/>
      <c r="G475" s="215"/>
      <c r="H475" s="215"/>
      <c r="I475" s="292" t="str">
        <f>KARTKI!BC66</f>
        <v/>
      </c>
      <c r="J475" s="215"/>
      <c r="K475" s="215"/>
      <c r="L475" s="215"/>
      <c r="M475" s="204"/>
      <c r="N475" s="3"/>
      <c r="O475" s="291" t="str">
        <f>KARTKI!$S$12</f>
        <v>Edukacja dla bezpiecz.</v>
      </c>
      <c r="P475" s="215"/>
      <c r="Q475" s="215"/>
      <c r="R475" s="215"/>
      <c r="S475" s="215"/>
      <c r="T475" s="215"/>
      <c r="U475" s="292" t="str">
        <f>KARTKI!BD66</f>
        <v/>
      </c>
      <c r="V475" s="215"/>
      <c r="W475" s="215"/>
      <c r="X475" s="215"/>
      <c r="Y475" s="3"/>
      <c r="Z475" s="3"/>
      <c r="AA475" s="3"/>
      <c r="AB475" s="3"/>
      <c r="AC475" s="3"/>
      <c r="AD475" s="3"/>
      <c r="AE475" s="3"/>
    </row>
    <row r="476" spans="1:31" ht="12.75" customHeight="1" x14ac:dyDescent="0.2">
      <c r="A476" s="3"/>
      <c r="B476" s="3"/>
      <c r="C476" s="291" t="str">
        <f>KARTKI!$T$12</f>
        <v>Wiedza o społeczeństwie</v>
      </c>
      <c r="D476" s="215"/>
      <c r="E476" s="215"/>
      <c r="F476" s="215"/>
      <c r="G476" s="215"/>
      <c r="H476" s="215"/>
      <c r="I476" s="292" t="str">
        <f>KARTKI!BC67</f>
        <v/>
      </c>
      <c r="J476" s="215"/>
      <c r="K476" s="215"/>
      <c r="L476" s="215"/>
      <c r="M476" s="204"/>
      <c r="N476" s="3"/>
      <c r="O476" s="291" t="str">
        <f>KARTKI!$T$12</f>
        <v>Wiedza o społeczeństwie</v>
      </c>
      <c r="P476" s="215"/>
      <c r="Q476" s="215"/>
      <c r="R476" s="215"/>
      <c r="S476" s="215"/>
      <c r="T476" s="215"/>
      <c r="U476" s="292" t="str">
        <f>KARTKI!BD67</f>
        <v/>
      </c>
      <c r="V476" s="215"/>
      <c r="W476" s="215"/>
      <c r="X476" s="215"/>
      <c r="Y476" s="3"/>
      <c r="Z476" s="3"/>
      <c r="AA476" s="3"/>
      <c r="AB476" s="3"/>
      <c r="AC476" s="3"/>
      <c r="AD476" s="3"/>
      <c r="AE476" s="3"/>
    </row>
    <row r="477" spans="1:31" ht="12.75" customHeight="1" x14ac:dyDescent="0.2">
      <c r="A477" s="3"/>
      <c r="B477" s="3"/>
      <c r="C477" s="291" t="str">
        <f>KARTKI!$U$12</f>
        <v>Historia</v>
      </c>
      <c r="D477" s="215"/>
      <c r="E477" s="215"/>
      <c r="F477" s="215"/>
      <c r="G477" s="215"/>
      <c r="H477" s="215"/>
      <c r="I477" s="292" t="str">
        <f>KARTKI!BC68</f>
        <v/>
      </c>
      <c r="J477" s="215"/>
      <c r="K477" s="215"/>
      <c r="L477" s="215"/>
      <c r="M477" s="204"/>
      <c r="N477" s="3"/>
      <c r="O477" s="291" t="str">
        <f>KARTKI!$U$12</f>
        <v>Historia</v>
      </c>
      <c r="P477" s="215"/>
      <c r="Q477" s="215"/>
      <c r="R477" s="215"/>
      <c r="S477" s="215"/>
      <c r="T477" s="215"/>
      <c r="U477" s="292" t="str">
        <f>KARTKI!BD68</f>
        <v/>
      </c>
      <c r="V477" s="215"/>
      <c r="W477" s="215"/>
      <c r="X477" s="215"/>
      <c r="Y477" s="3"/>
      <c r="Z477" s="3"/>
      <c r="AA477" s="3"/>
      <c r="AB477" s="3"/>
      <c r="AC477" s="3"/>
      <c r="AD477" s="3"/>
      <c r="AE477" s="3"/>
    </row>
    <row r="478" spans="1:31" ht="12.75" customHeight="1" x14ac:dyDescent="0.2">
      <c r="A478" s="3"/>
      <c r="B478" s="3"/>
      <c r="C478" s="291" t="str">
        <f>KARTKI!$V$12</f>
        <v>Wychowanie fizyczne</v>
      </c>
      <c r="D478" s="215"/>
      <c r="E478" s="215"/>
      <c r="F478" s="215"/>
      <c r="G478" s="215"/>
      <c r="H478" s="215"/>
      <c r="I478" s="292" t="str">
        <f>KARTKI!BC69</f>
        <v/>
      </c>
      <c r="J478" s="215"/>
      <c r="K478" s="215"/>
      <c r="L478" s="215"/>
      <c r="M478" s="204"/>
      <c r="N478" s="3"/>
      <c r="O478" s="291" t="str">
        <f>KARTKI!$V$12</f>
        <v>Wychowanie fizyczne</v>
      </c>
      <c r="P478" s="215"/>
      <c r="Q478" s="215"/>
      <c r="R478" s="215"/>
      <c r="S478" s="215"/>
      <c r="T478" s="215"/>
      <c r="U478" s="292" t="str">
        <f>KARTKI!BD69</f>
        <v/>
      </c>
      <c r="V478" s="215"/>
      <c r="W478" s="215"/>
      <c r="X478" s="215"/>
      <c r="Y478" s="3"/>
      <c r="Z478" s="3"/>
      <c r="AA478" s="3"/>
      <c r="AB478" s="3"/>
      <c r="AC478" s="3"/>
      <c r="AD478" s="3"/>
      <c r="AE478" s="3"/>
    </row>
    <row r="479" spans="1:31" ht="12.75" customHeight="1" x14ac:dyDescent="0.2">
      <c r="A479" s="3"/>
      <c r="B479" s="3"/>
      <c r="C479" s="291" t="e">
        <f>KARTKI!#REF!</f>
        <v>#REF!</v>
      </c>
      <c r="D479" s="215"/>
      <c r="E479" s="215"/>
      <c r="F479" s="215"/>
      <c r="G479" s="215"/>
      <c r="H479" s="215"/>
      <c r="I479" s="292" t="e">
        <f>KARTKI!BC70</f>
        <v>#REF!</v>
      </c>
      <c r="J479" s="215"/>
      <c r="K479" s="215"/>
      <c r="L479" s="215"/>
      <c r="M479" s="204"/>
      <c r="N479" s="3"/>
      <c r="O479" s="291" t="e">
        <f>KARTKI!#REF!</f>
        <v>#REF!</v>
      </c>
      <c r="P479" s="215"/>
      <c r="Q479" s="215"/>
      <c r="R479" s="215"/>
      <c r="S479" s="215"/>
      <c r="T479" s="215"/>
      <c r="U479" s="292" t="e">
        <f>KARTKI!BD70</f>
        <v>#REF!</v>
      </c>
      <c r="V479" s="215"/>
      <c r="W479" s="215"/>
      <c r="X479" s="215"/>
      <c r="Y479" s="3"/>
      <c r="Z479" s="3"/>
      <c r="AA479" s="3"/>
      <c r="AB479" s="3"/>
      <c r="AC479" s="3"/>
      <c r="AD479" s="3"/>
      <c r="AE479" s="3"/>
    </row>
    <row r="480" spans="1:31" ht="12.75" customHeight="1" x14ac:dyDescent="0.2">
      <c r="A480" s="3"/>
      <c r="B480" s="3"/>
      <c r="C480" s="291" t="e">
        <f>KARTKI!#REF!</f>
        <v>#REF!</v>
      </c>
      <c r="D480" s="215"/>
      <c r="E480" s="215"/>
      <c r="F480" s="215"/>
      <c r="G480" s="215"/>
      <c r="H480" s="215"/>
      <c r="I480" s="292" t="e">
        <f>KARTKI!BC71</f>
        <v>#REF!</v>
      </c>
      <c r="J480" s="215"/>
      <c r="K480" s="215"/>
      <c r="L480" s="215"/>
      <c r="M480" s="204"/>
      <c r="N480" s="3"/>
      <c r="O480" s="291" t="e">
        <f>KARTKI!#REF!</f>
        <v>#REF!</v>
      </c>
      <c r="P480" s="215"/>
      <c r="Q480" s="215"/>
      <c r="R480" s="215"/>
      <c r="S480" s="215"/>
      <c r="T480" s="215"/>
      <c r="U480" s="292" t="e">
        <f>KARTKI!BD71</f>
        <v>#REF!</v>
      </c>
      <c r="V480" s="215"/>
      <c r="W480" s="215"/>
      <c r="X480" s="215"/>
      <c r="Y480" s="3"/>
      <c r="Z480" s="3"/>
      <c r="AA480" s="3"/>
      <c r="AB480" s="3"/>
      <c r="AC480" s="3"/>
      <c r="AD480" s="3"/>
      <c r="AE480" s="3"/>
    </row>
    <row r="481" spans="1:31" ht="12.75" customHeight="1" x14ac:dyDescent="0.2">
      <c r="A481" s="3"/>
      <c r="B481" s="3"/>
      <c r="C481" s="292" t="s">
        <v>157</v>
      </c>
      <c r="D481" s="215"/>
      <c r="E481" s="215"/>
      <c r="F481" s="215"/>
      <c r="G481" s="215"/>
      <c r="H481" s="215"/>
      <c r="I481" s="3"/>
      <c r="J481" s="3"/>
      <c r="K481" s="3"/>
      <c r="L481" s="3"/>
      <c r="M481" s="204"/>
      <c r="N481" s="3"/>
      <c r="O481" s="292" t="s">
        <v>157</v>
      </c>
      <c r="P481" s="215"/>
      <c r="Q481" s="215"/>
      <c r="R481" s="215"/>
      <c r="S481" s="215"/>
      <c r="T481" s="215"/>
      <c r="U481" s="292"/>
      <c r="V481" s="215"/>
      <c r="W481" s="215"/>
      <c r="X481" s="215"/>
      <c r="Y481" s="3"/>
      <c r="Z481" s="3"/>
      <c r="AA481" s="3"/>
      <c r="AB481" s="3"/>
      <c r="AC481" s="3"/>
      <c r="AD481" s="3"/>
      <c r="AE481" s="3"/>
    </row>
    <row r="482" spans="1:31" ht="12.75" customHeight="1" x14ac:dyDescent="0.2">
      <c r="A482" s="3"/>
      <c r="B482" s="3"/>
      <c r="C482" s="203" t="s">
        <v>158</v>
      </c>
      <c r="D482" s="292" t="s">
        <v>159</v>
      </c>
      <c r="E482" s="215"/>
      <c r="F482" s="215"/>
      <c r="G482" s="215"/>
      <c r="H482" s="215"/>
      <c r="I482" s="292" t="str">
        <f>IF(AC34=0,"———",AC34)</f>
        <v>———</v>
      </c>
      <c r="J482" s="215"/>
      <c r="K482" s="215"/>
      <c r="L482" s="215"/>
      <c r="M482" s="204"/>
      <c r="N482" s="3"/>
      <c r="O482" s="203" t="s">
        <v>158</v>
      </c>
      <c r="P482" s="292" t="s">
        <v>159</v>
      </c>
      <c r="Q482" s="215"/>
      <c r="R482" s="215"/>
      <c r="S482" s="215"/>
      <c r="T482" s="215"/>
      <c r="U482" s="292" t="str">
        <f>IF(AC35=0,"———",AC35)</f>
        <v>———</v>
      </c>
      <c r="V482" s="215"/>
      <c r="W482" s="215"/>
      <c r="X482" s="215"/>
      <c r="Y482" s="3"/>
      <c r="Z482" s="3"/>
      <c r="AA482" s="3"/>
      <c r="AB482" s="3"/>
      <c r="AC482" s="3"/>
      <c r="AD482" s="3"/>
      <c r="AE482" s="3"/>
    </row>
    <row r="483" spans="1:31" ht="12.75" customHeight="1" x14ac:dyDescent="0.2">
      <c r="A483" s="3"/>
      <c r="B483" s="3"/>
      <c r="C483" s="203" t="s">
        <v>158</v>
      </c>
      <c r="D483" s="292" t="s">
        <v>160</v>
      </c>
      <c r="E483" s="215"/>
      <c r="F483" s="215"/>
      <c r="G483" s="215"/>
      <c r="H483" s="215"/>
      <c r="I483" s="292" t="str">
        <f>IF(AD34=0,"———",AD34)</f>
        <v>———</v>
      </c>
      <c r="J483" s="215"/>
      <c r="K483" s="215"/>
      <c r="L483" s="215"/>
      <c r="M483" s="204"/>
      <c r="N483" s="3"/>
      <c r="O483" s="203" t="s">
        <v>158</v>
      </c>
      <c r="P483" s="292" t="s">
        <v>160</v>
      </c>
      <c r="Q483" s="215"/>
      <c r="R483" s="215"/>
      <c r="S483" s="215"/>
      <c r="T483" s="215"/>
      <c r="U483" s="292" t="str">
        <f>IF(AD35=0,"———",AD35)</f>
        <v>———</v>
      </c>
      <c r="V483" s="215"/>
      <c r="W483" s="215"/>
      <c r="X483" s="215"/>
      <c r="Y483" s="3"/>
      <c r="Z483" s="3"/>
      <c r="AA483" s="3"/>
      <c r="AB483" s="3"/>
      <c r="AC483" s="3"/>
      <c r="AD483" s="3"/>
      <c r="AE483" s="3"/>
    </row>
    <row r="484" spans="1:31" ht="12.75" customHeight="1" x14ac:dyDescent="0.2">
      <c r="A484" s="3"/>
      <c r="B484" s="3"/>
      <c r="C484" s="292" t="s">
        <v>161</v>
      </c>
      <c r="D484" s="215"/>
      <c r="E484" s="215"/>
      <c r="F484" s="215"/>
      <c r="G484" s="215"/>
      <c r="H484" s="215"/>
      <c r="I484" s="292" t="str">
        <f>IF(AE34=0,"———",AE34)</f>
        <v>———</v>
      </c>
      <c r="J484" s="215"/>
      <c r="K484" s="215"/>
      <c r="L484" s="215"/>
      <c r="M484" s="204"/>
      <c r="N484" s="3"/>
      <c r="O484" s="292" t="s">
        <v>161</v>
      </c>
      <c r="P484" s="215"/>
      <c r="Q484" s="215"/>
      <c r="R484" s="215"/>
      <c r="S484" s="215"/>
      <c r="T484" s="215"/>
      <c r="U484" s="292" t="str">
        <f>IF(AE35=0,"———",AE35)</f>
        <v>———</v>
      </c>
      <c r="V484" s="215"/>
      <c r="W484" s="215"/>
      <c r="X484" s="215"/>
      <c r="Y484" s="3"/>
      <c r="Z484" s="3"/>
      <c r="AA484" s="3"/>
      <c r="AB484" s="3"/>
      <c r="AC484" s="3"/>
      <c r="AD484" s="3"/>
      <c r="AE484" s="3"/>
    </row>
    <row r="485" spans="1:31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204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customHeight="1" x14ac:dyDescent="0.2">
      <c r="A486" s="3"/>
      <c r="B486" s="3"/>
      <c r="C486" s="207"/>
      <c r="D486" s="207"/>
      <c r="E486" s="207"/>
      <c r="F486" s="207"/>
      <c r="G486" s="293" t="s">
        <v>145</v>
      </c>
      <c r="H486" s="215"/>
      <c r="I486" s="215"/>
      <c r="J486" s="215"/>
      <c r="K486" s="215"/>
      <c r="L486" s="215"/>
      <c r="M486" s="204"/>
      <c r="N486" s="3"/>
      <c r="O486" s="207"/>
      <c r="P486" s="207"/>
      <c r="Q486" s="207"/>
      <c r="R486" s="207"/>
      <c r="S486" s="293" t="s">
        <v>145</v>
      </c>
      <c r="T486" s="215"/>
      <c r="U486" s="215"/>
      <c r="V486" s="215"/>
      <c r="W486" s="215"/>
      <c r="X486" s="215"/>
      <c r="Y486" s="3"/>
      <c r="Z486" s="3"/>
      <c r="AA486" s="3"/>
      <c r="AB486" s="3"/>
      <c r="AC486" s="3"/>
      <c r="AD486" s="3"/>
      <c r="AE486" s="3"/>
    </row>
    <row r="487" spans="1:31" ht="12.75" customHeight="1" x14ac:dyDescent="0.2">
      <c r="A487" s="3"/>
      <c r="B487" s="3"/>
      <c r="C487" s="292" t="str">
        <f>KARTKI!$E$8</f>
        <v>08.06.2020 r.</v>
      </c>
      <c r="D487" s="215"/>
      <c r="E487" s="215"/>
      <c r="F487" s="207"/>
      <c r="G487" s="295" t="str">
        <f>KARTKI!$E$7</f>
        <v>mgr Iwona Bodziony</v>
      </c>
      <c r="H487" s="215"/>
      <c r="I487" s="215"/>
      <c r="J487" s="215"/>
      <c r="K487" s="215"/>
      <c r="L487" s="215"/>
      <c r="M487" s="204"/>
      <c r="N487" s="3"/>
      <c r="O487" s="292" t="str">
        <f>KARTKI!$E$8</f>
        <v>08.06.2020 r.</v>
      </c>
      <c r="P487" s="215"/>
      <c r="Q487" s="215"/>
      <c r="R487" s="207"/>
      <c r="S487" s="295" t="str">
        <f>KARTKI!$E$7</f>
        <v>mgr Iwona Bodziony</v>
      </c>
      <c r="T487" s="215"/>
      <c r="U487" s="215"/>
      <c r="V487" s="215"/>
      <c r="W487" s="215"/>
      <c r="X487" s="215"/>
      <c r="Y487" s="3"/>
      <c r="Z487" s="3"/>
      <c r="AA487" s="3"/>
      <c r="AB487" s="3"/>
      <c r="AC487" s="3"/>
      <c r="AD487" s="3"/>
      <c r="AE487" s="3"/>
    </row>
    <row r="488" spans="1:31" ht="22.5" customHeight="1" x14ac:dyDescent="0.2">
      <c r="A488" s="3"/>
      <c r="B488" s="3"/>
      <c r="C488" s="207"/>
      <c r="D488" s="207"/>
      <c r="E488" s="207"/>
      <c r="F488" s="207"/>
      <c r="G488" s="208"/>
      <c r="H488" s="3"/>
      <c r="I488" s="3"/>
      <c r="J488" s="3"/>
      <c r="K488" s="3"/>
      <c r="L488" s="3"/>
      <c r="M488" s="204"/>
      <c r="N488" s="3"/>
      <c r="O488" s="207"/>
      <c r="P488" s="207"/>
      <c r="Q488" s="207"/>
      <c r="R488" s="207"/>
      <c r="S488" s="208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204"/>
      <c r="N489" s="21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customHeight="1" x14ac:dyDescent="0.2">
      <c r="A490" s="3"/>
      <c r="B490" s="3"/>
      <c r="C490" s="216" t="s">
        <v>162</v>
      </c>
      <c r="D490" s="215"/>
      <c r="E490" s="200" t="str">
        <f>KARTKI!$X$5</f>
        <v/>
      </c>
      <c r="F490" s="293" t="s">
        <v>163</v>
      </c>
      <c r="G490" s="215"/>
      <c r="H490" s="215"/>
      <c r="I490" s="215"/>
      <c r="J490" s="292" t="str">
        <f>KARTKI!$E$4</f>
        <v>PRZEWIDYWANE OCENY ROCZNE</v>
      </c>
      <c r="K490" s="215"/>
      <c r="L490" s="215"/>
      <c r="M490" s="204"/>
      <c r="N490" s="3"/>
      <c r="O490" s="216" t="s">
        <v>162</v>
      </c>
      <c r="P490" s="215"/>
      <c r="Q490" s="200" t="str">
        <f>KARTKI!$X$5</f>
        <v/>
      </c>
      <c r="R490" s="293" t="s">
        <v>163</v>
      </c>
      <c r="S490" s="215"/>
      <c r="T490" s="215"/>
      <c r="U490" s="215"/>
      <c r="V490" s="292" t="str">
        <f>KARTKI!$E$4</f>
        <v>PRZEWIDYWANE OCENY ROCZNE</v>
      </c>
      <c r="W490" s="215"/>
      <c r="X490" s="215"/>
      <c r="Y490" s="3"/>
      <c r="Z490" s="3"/>
      <c r="AA490" s="3"/>
      <c r="AB490" s="3"/>
      <c r="AC490" s="3"/>
      <c r="AD490" s="3"/>
      <c r="AE490" s="3"/>
    </row>
    <row r="491" spans="1:31" ht="12.75" customHeight="1" x14ac:dyDescent="0.2">
      <c r="A491" s="3"/>
      <c r="B491" s="3"/>
      <c r="C491" s="3"/>
      <c r="D491" s="3"/>
      <c r="E491" s="3"/>
      <c r="F491" s="216" t="s">
        <v>156</v>
      </c>
      <c r="G491" s="215"/>
      <c r="H491" s="201" t="str">
        <f>KARTKI!$E$6</f>
        <v>VIII B</v>
      </c>
      <c r="I491" s="3"/>
      <c r="J491" s="3"/>
      <c r="K491" s="3"/>
      <c r="L491" s="3"/>
      <c r="M491" s="204"/>
      <c r="N491" s="3"/>
      <c r="O491" s="3"/>
      <c r="P491" s="3"/>
      <c r="Q491" s="3"/>
      <c r="R491" s="216" t="s">
        <v>156</v>
      </c>
      <c r="S491" s="215"/>
      <c r="T491" s="201" t="str">
        <f>KARTKI!$E$6</f>
        <v>VIII B</v>
      </c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customHeight="1" x14ac:dyDescent="0.2">
      <c r="A492" s="3"/>
      <c r="B492" s="3"/>
      <c r="C492" s="202"/>
      <c r="D492" s="296">
        <f>KARTKI!$D$48</f>
        <v>0</v>
      </c>
      <c r="E492" s="215"/>
      <c r="F492" s="215"/>
      <c r="G492" s="215"/>
      <c r="H492" s="215"/>
      <c r="I492" s="215"/>
      <c r="J492" s="215"/>
      <c r="K492" s="203" t="s">
        <v>143</v>
      </c>
      <c r="L492" s="200" t="str">
        <f>KARTKI!$B$48</f>
        <v/>
      </c>
      <c r="M492" s="204" t="s">
        <v>144</v>
      </c>
      <c r="N492" s="3"/>
      <c r="O492" s="202"/>
      <c r="P492" s="296">
        <f>KARTKI!$D$49</f>
        <v>0</v>
      </c>
      <c r="Q492" s="215"/>
      <c r="R492" s="215"/>
      <c r="S492" s="215"/>
      <c r="T492" s="215"/>
      <c r="U492" s="215"/>
      <c r="V492" s="215"/>
      <c r="W492" s="203" t="s">
        <v>143</v>
      </c>
      <c r="X492" s="200" t="str">
        <f>KARTKI!$B$49</f>
        <v/>
      </c>
      <c r="Y492" s="201" t="s">
        <v>144</v>
      </c>
      <c r="Z492" s="3"/>
      <c r="AA492" s="3"/>
      <c r="AB492" s="3"/>
      <c r="AC492" s="3"/>
      <c r="AD492" s="3"/>
      <c r="AE492" s="3"/>
    </row>
    <row r="493" spans="1:31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204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customHeight="1" x14ac:dyDescent="0.2">
      <c r="A494" s="3"/>
      <c r="B494" s="3"/>
      <c r="C494" s="292" t="s">
        <v>139</v>
      </c>
      <c r="D494" s="215"/>
      <c r="E494" s="215"/>
      <c r="F494" s="215"/>
      <c r="G494" s="215"/>
      <c r="H494" s="215"/>
      <c r="I494" s="292" t="str">
        <f>KARTKI!BE55</f>
        <v/>
      </c>
      <c r="J494" s="215"/>
      <c r="K494" s="215"/>
      <c r="L494" s="215"/>
      <c r="M494" s="204"/>
      <c r="N494" s="3"/>
      <c r="O494" s="292" t="s">
        <v>139</v>
      </c>
      <c r="P494" s="215"/>
      <c r="Q494" s="215"/>
      <c r="R494" s="215"/>
      <c r="S494" s="215"/>
      <c r="T494" s="215"/>
      <c r="U494" s="292" t="str">
        <f>KARTKI!BF55</f>
        <v/>
      </c>
      <c r="V494" s="215"/>
      <c r="W494" s="215"/>
      <c r="X494" s="215"/>
      <c r="Y494" s="3"/>
      <c r="Z494" s="3"/>
      <c r="AA494" s="3"/>
      <c r="AB494" s="3"/>
      <c r="AC494" s="3"/>
      <c r="AD494" s="3"/>
      <c r="AE494" s="3"/>
    </row>
    <row r="495" spans="1:31" ht="12.75" customHeight="1" x14ac:dyDescent="0.2">
      <c r="A495" s="3"/>
      <c r="B495" s="3"/>
      <c r="C495" s="291" t="str">
        <f>KARTKI!$I$12</f>
        <v>Religia</v>
      </c>
      <c r="D495" s="215"/>
      <c r="E495" s="215"/>
      <c r="F495" s="215"/>
      <c r="G495" s="215"/>
      <c r="H495" s="215"/>
      <c r="I495" s="292" t="str">
        <f>KARTKI!BE56</f>
        <v/>
      </c>
      <c r="J495" s="215"/>
      <c r="K495" s="215"/>
      <c r="L495" s="215"/>
      <c r="M495" s="204"/>
      <c r="N495" s="3"/>
      <c r="O495" s="291" t="str">
        <f>KARTKI!$I$12</f>
        <v>Religia</v>
      </c>
      <c r="P495" s="215"/>
      <c r="Q495" s="215"/>
      <c r="R495" s="215"/>
      <c r="S495" s="215"/>
      <c r="T495" s="215"/>
      <c r="U495" s="292" t="str">
        <f>KARTKI!BF56</f>
        <v/>
      </c>
      <c r="V495" s="215"/>
      <c r="W495" s="215"/>
      <c r="X495" s="215"/>
      <c r="Y495" s="3"/>
      <c r="Z495" s="3"/>
      <c r="AA495" s="3"/>
      <c r="AB495" s="3"/>
      <c r="AC495" s="3"/>
      <c r="AD495" s="3"/>
      <c r="AE495" s="3"/>
    </row>
    <row r="496" spans="1:31" ht="12.75" customHeight="1" x14ac:dyDescent="0.2">
      <c r="A496" s="3"/>
      <c r="B496" s="3"/>
      <c r="C496" s="291" t="str">
        <f>KARTKI!$J$12</f>
        <v>Język polski</v>
      </c>
      <c r="D496" s="215"/>
      <c r="E496" s="215"/>
      <c r="F496" s="215"/>
      <c r="G496" s="215"/>
      <c r="H496" s="215"/>
      <c r="I496" s="292" t="str">
        <f>KARTKI!BE57</f>
        <v/>
      </c>
      <c r="J496" s="215"/>
      <c r="K496" s="215"/>
      <c r="L496" s="215"/>
      <c r="M496" s="204"/>
      <c r="N496" s="3"/>
      <c r="O496" s="291" t="str">
        <f>KARTKI!$J$12</f>
        <v>Język polski</v>
      </c>
      <c r="P496" s="215"/>
      <c r="Q496" s="215"/>
      <c r="R496" s="215"/>
      <c r="S496" s="215"/>
      <c r="T496" s="215"/>
      <c r="U496" s="292" t="str">
        <f>KARTKI!BF57</f>
        <v/>
      </c>
      <c r="V496" s="215"/>
      <c r="W496" s="215"/>
      <c r="X496" s="215"/>
      <c r="Y496" s="3"/>
      <c r="Z496" s="3"/>
      <c r="AA496" s="3"/>
      <c r="AB496" s="3"/>
      <c r="AC496" s="3"/>
      <c r="AD496" s="3"/>
      <c r="AE496" s="3"/>
    </row>
    <row r="497" spans="1:31" ht="12.75" customHeight="1" x14ac:dyDescent="0.2">
      <c r="A497" s="3"/>
      <c r="B497" s="3"/>
      <c r="C497" s="291" t="str">
        <f>KARTKI!$K$12</f>
        <v>Język angielski</v>
      </c>
      <c r="D497" s="215"/>
      <c r="E497" s="215"/>
      <c r="F497" s="215"/>
      <c r="G497" s="215"/>
      <c r="H497" s="215"/>
      <c r="I497" s="292" t="str">
        <f>KARTKI!BE58</f>
        <v/>
      </c>
      <c r="J497" s="215"/>
      <c r="K497" s="215"/>
      <c r="L497" s="215"/>
      <c r="M497" s="204"/>
      <c r="N497" s="3"/>
      <c r="O497" s="291" t="str">
        <f>KARTKI!$K$12</f>
        <v>Język angielski</v>
      </c>
      <c r="P497" s="215"/>
      <c r="Q497" s="215"/>
      <c r="R497" s="215"/>
      <c r="S497" s="215"/>
      <c r="T497" s="215"/>
      <c r="U497" s="292" t="str">
        <f>KARTKI!BF58</f>
        <v/>
      </c>
      <c r="V497" s="215"/>
      <c r="W497" s="215"/>
      <c r="X497" s="215"/>
      <c r="Y497" s="3"/>
      <c r="Z497" s="3"/>
      <c r="AA497" s="3"/>
      <c r="AB497" s="3"/>
      <c r="AC497" s="3"/>
      <c r="AD497" s="3"/>
      <c r="AE497" s="3"/>
    </row>
    <row r="498" spans="1:31" ht="12.75" customHeight="1" x14ac:dyDescent="0.2">
      <c r="A498" s="3"/>
      <c r="B498" s="3"/>
      <c r="C498" s="291" t="str">
        <f>KARTKI!$L$12</f>
        <v>Język niemiecki</v>
      </c>
      <c r="D498" s="215"/>
      <c r="E498" s="215"/>
      <c r="F498" s="215"/>
      <c r="G498" s="215"/>
      <c r="H498" s="215"/>
      <c r="I498" s="292" t="str">
        <f>KARTKI!BE59</f>
        <v/>
      </c>
      <c r="J498" s="215"/>
      <c r="K498" s="215"/>
      <c r="L498" s="215"/>
      <c r="M498" s="204"/>
      <c r="N498" s="3"/>
      <c r="O498" s="291" t="str">
        <f>KARTKI!$L$12</f>
        <v>Język niemiecki</v>
      </c>
      <c r="P498" s="215"/>
      <c r="Q498" s="215"/>
      <c r="R498" s="215"/>
      <c r="S498" s="215"/>
      <c r="T498" s="215"/>
      <c r="U498" s="292" t="str">
        <f>KARTKI!BF59</f>
        <v/>
      </c>
      <c r="V498" s="215"/>
      <c r="W498" s="215"/>
      <c r="X498" s="215"/>
      <c r="Y498" s="3"/>
      <c r="Z498" s="3"/>
      <c r="AA498" s="3"/>
      <c r="AB498" s="3"/>
      <c r="AC498" s="3"/>
      <c r="AD498" s="3"/>
      <c r="AE498" s="3"/>
    </row>
    <row r="499" spans="1:31" ht="12.75" customHeight="1" x14ac:dyDescent="0.2">
      <c r="A499" s="3"/>
      <c r="B499" s="3"/>
      <c r="C499" s="291" t="str">
        <f>KARTKI!$M$12</f>
        <v>Biologia</v>
      </c>
      <c r="D499" s="215"/>
      <c r="E499" s="215"/>
      <c r="F499" s="215"/>
      <c r="G499" s="215"/>
      <c r="H499" s="215"/>
      <c r="I499" s="292" t="str">
        <f>KARTKI!BE60</f>
        <v/>
      </c>
      <c r="J499" s="215"/>
      <c r="K499" s="215"/>
      <c r="L499" s="215"/>
      <c r="M499" s="204"/>
      <c r="N499" s="3"/>
      <c r="O499" s="291" t="str">
        <f>KARTKI!$M$12</f>
        <v>Biologia</v>
      </c>
      <c r="P499" s="215"/>
      <c r="Q499" s="215"/>
      <c r="R499" s="215"/>
      <c r="S499" s="215"/>
      <c r="T499" s="215"/>
      <c r="U499" s="292" t="str">
        <f>KARTKI!BF60</f>
        <v/>
      </c>
      <c r="V499" s="215"/>
      <c r="W499" s="215"/>
      <c r="X499" s="215"/>
      <c r="Y499" s="3"/>
      <c r="Z499" s="3"/>
      <c r="AA499" s="3"/>
      <c r="AB499" s="3"/>
      <c r="AC499" s="3"/>
      <c r="AD499" s="3"/>
      <c r="AE499" s="3"/>
    </row>
    <row r="500" spans="1:31" ht="12.75" customHeight="1" x14ac:dyDescent="0.2">
      <c r="A500" s="3"/>
      <c r="B500" s="3"/>
      <c r="C500" s="291" t="str">
        <f>KARTKI!$N$12</f>
        <v>Chemia</v>
      </c>
      <c r="D500" s="215"/>
      <c r="E500" s="215"/>
      <c r="F500" s="215"/>
      <c r="G500" s="215"/>
      <c r="H500" s="215"/>
      <c r="I500" s="292" t="str">
        <f>KARTKI!BE61</f>
        <v/>
      </c>
      <c r="J500" s="215"/>
      <c r="K500" s="215"/>
      <c r="L500" s="215"/>
      <c r="M500" s="204"/>
      <c r="N500" s="3"/>
      <c r="O500" s="291" t="str">
        <f>KARTKI!$N$12</f>
        <v>Chemia</v>
      </c>
      <c r="P500" s="215"/>
      <c r="Q500" s="215"/>
      <c r="R500" s="215"/>
      <c r="S500" s="215"/>
      <c r="T500" s="215"/>
      <c r="U500" s="292" t="str">
        <f>KARTKI!BF61</f>
        <v/>
      </c>
      <c r="V500" s="215"/>
      <c r="W500" s="215"/>
      <c r="X500" s="215"/>
      <c r="Y500" s="3"/>
      <c r="Z500" s="3"/>
      <c r="AA500" s="3"/>
      <c r="AB500" s="3"/>
      <c r="AC500" s="3"/>
      <c r="AD500" s="3"/>
      <c r="AE500" s="3"/>
    </row>
    <row r="501" spans="1:31" ht="12.75" customHeight="1" x14ac:dyDescent="0.2">
      <c r="A501" s="3"/>
      <c r="B501" s="3"/>
      <c r="C501" s="291" t="str">
        <f>KARTKI!$O$12</f>
        <v>Fizyka</v>
      </c>
      <c r="D501" s="215"/>
      <c r="E501" s="215"/>
      <c r="F501" s="215"/>
      <c r="G501" s="215"/>
      <c r="H501" s="215"/>
      <c r="I501" s="292" t="str">
        <f>KARTKI!BE62</f>
        <v/>
      </c>
      <c r="J501" s="215"/>
      <c r="K501" s="215"/>
      <c r="L501" s="215"/>
      <c r="M501" s="204"/>
      <c r="N501" s="3"/>
      <c r="O501" s="291" t="str">
        <f>KARTKI!$O$12</f>
        <v>Fizyka</v>
      </c>
      <c r="P501" s="215"/>
      <c r="Q501" s="215"/>
      <c r="R501" s="215"/>
      <c r="S501" s="215"/>
      <c r="T501" s="215"/>
      <c r="U501" s="292" t="str">
        <f>KARTKI!BF62</f>
        <v/>
      </c>
      <c r="V501" s="215"/>
      <c r="W501" s="215"/>
      <c r="X501" s="215"/>
      <c r="Y501" s="3"/>
      <c r="Z501" s="3"/>
      <c r="AA501" s="3"/>
      <c r="AB501" s="3"/>
      <c r="AC501" s="3"/>
      <c r="AD501" s="3"/>
      <c r="AE501" s="3"/>
    </row>
    <row r="502" spans="1:31" ht="12.75" customHeight="1" x14ac:dyDescent="0.2">
      <c r="A502" s="3"/>
      <c r="B502" s="3"/>
      <c r="C502" s="291" t="str">
        <f>KARTKI!$P$12</f>
        <v>Matematyka</v>
      </c>
      <c r="D502" s="215"/>
      <c r="E502" s="215"/>
      <c r="F502" s="215"/>
      <c r="G502" s="215"/>
      <c r="H502" s="215"/>
      <c r="I502" s="292" t="str">
        <f>KARTKI!BE63</f>
        <v/>
      </c>
      <c r="J502" s="215"/>
      <c r="K502" s="215"/>
      <c r="L502" s="215"/>
      <c r="M502" s="204"/>
      <c r="N502" s="3"/>
      <c r="O502" s="291" t="str">
        <f>KARTKI!$P$12</f>
        <v>Matematyka</v>
      </c>
      <c r="P502" s="215"/>
      <c r="Q502" s="215"/>
      <c r="R502" s="215"/>
      <c r="S502" s="215"/>
      <c r="T502" s="215"/>
      <c r="U502" s="292" t="str">
        <f>KARTKI!BF63</f>
        <v/>
      </c>
      <c r="V502" s="215"/>
      <c r="W502" s="215"/>
      <c r="X502" s="215"/>
      <c r="Y502" s="3"/>
      <c r="Z502" s="3"/>
      <c r="AA502" s="3"/>
      <c r="AB502" s="3"/>
      <c r="AC502" s="3"/>
      <c r="AD502" s="3"/>
      <c r="AE502" s="3"/>
    </row>
    <row r="503" spans="1:31" ht="12.75" customHeight="1" x14ac:dyDescent="0.2">
      <c r="A503" s="3"/>
      <c r="B503" s="3"/>
      <c r="C503" s="291" t="str">
        <f>KARTKI!$Q$12</f>
        <v>Informatyka</v>
      </c>
      <c r="D503" s="215"/>
      <c r="E503" s="215"/>
      <c r="F503" s="215"/>
      <c r="G503" s="215"/>
      <c r="H503" s="215"/>
      <c r="I503" s="292" t="str">
        <f>KARTKI!BE64</f>
        <v/>
      </c>
      <c r="J503" s="215"/>
      <c r="K503" s="215"/>
      <c r="L503" s="215"/>
      <c r="M503" s="204"/>
      <c r="N503" s="3"/>
      <c r="O503" s="291" t="str">
        <f>KARTKI!$Q$12</f>
        <v>Informatyka</v>
      </c>
      <c r="P503" s="215"/>
      <c r="Q503" s="215"/>
      <c r="R503" s="215"/>
      <c r="S503" s="215"/>
      <c r="T503" s="215"/>
      <c r="U503" s="292" t="str">
        <f>KARTKI!BF64</f>
        <v/>
      </c>
      <c r="V503" s="215"/>
      <c r="W503" s="215"/>
      <c r="X503" s="215"/>
      <c r="Y503" s="3"/>
      <c r="Z503" s="3"/>
      <c r="AA503" s="3"/>
      <c r="AB503" s="3"/>
      <c r="AC503" s="3"/>
      <c r="AD503" s="3"/>
      <c r="AE503" s="3"/>
    </row>
    <row r="504" spans="1:31" ht="12.75" customHeight="1" x14ac:dyDescent="0.2">
      <c r="A504" s="3"/>
      <c r="B504" s="3"/>
      <c r="C504" s="291" t="str">
        <f>KARTKI!$R$12</f>
        <v>Geografia</v>
      </c>
      <c r="D504" s="215"/>
      <c r="E504" s="215"/>
      <c r="F504" s="215"/>
      <c r="G504" s="215"/>
      <c r="H504" s="215"/>
      <c r="I504" s="292" t="str">
        <f>KARTKI!BE65</f>
        <v/>
      </c>
      <c r="J504" s="215"/>
      <c r="K504" s="215"/>
      <c r="L504" s="215"/>
      <c r="M504" s="204"/>
      <c r="N504" s="3"/>
      <c r="O504" s="291" t="str">
        <f>KARTKI!$R$12</f>
        <v>Geografia</v>
      </c>
      <c r="P504" s="215"/>
      <c r="Q504" s="215"/>
      <c r="R504" s="215"/>
      <c r="S504" s="215"/>
      <c r="T504" s="215"/>
      <c r="U504" s="292" t="str">
        <f>KARTKI!BF65</f>
        <v/>
      </c>
      <c r="V504" s="215"/>
      <c r="W504" s="215"/>
      <c r="X504" s="215"/>
      <c r="Y504" s="3"/>
      <c r="Z504" s="3"/>
      <c r="AA504" s="3"/>
      <c r="AB504" s="3"/>
      <c r="AC504" s="3"/>
      <c r="AD504" s="3"/>
      <c r="AE504" s="3"/>
    </row>
    <row r="505" spans="1:31" ht="12.75" customHeight="1" x14ac:dyDescent="0.2">
      <c r="A505" s="3"/>
      <c r="B505" s="3"/>
      <c r="C505" s="291" t="str">
        <f>KARTKI!$S$12</f>
        <v>Edukacja dla bezpiecz.</v>
      </c>
      <c r="D505" s="215"/>
      <c r="E505" s="215"/>
      <c r="F505" s="215"/>
      <c r="G505" s="215"/>
      <c r="H505" s="215"/>
      <c r="I505" s="292" t="str">
        <f>KARTKI!BE66</f>
        <v/>
      </c>
      <c r="J505" s="215"/>
      <c r="K505" s="215"/>
      <c r="L505" s="215"/>
      <c r="M505" s="204"/>
      <c r="N505" s="3"/>
      <c r="O505" s="291" t="str">
        <f>KARTKI!$S$12</f>
        <v>Edukacja dla bezpiecz.</v>
      </c>
      <c r="P505" s="215"/>
      <c r="Q505" s="215"/>
      <c r="R505" s="215"/>
      <c r="S505" s="215"/>
      <c r="T505" s="215"/>
      <c r="U505" s="292" t="str">
        <f>KARTKI!BF66</f>
        <v/>
      </c>
      <c r="V505" s="215"/>
      <c r="W505" s="215"/>
      <c r="X505" s="215"/>
      <c r="Y505" s="3"/>
      <c r="Z505" s="3"/>
      <c r="AA505" s="3"/>
      <c r="AB505" s="3"/>
      <c r="AC505" s="3"/>
      <c r="AD505" s="3"/>
      <c r="AE505" s="3"/>
    </row>
    <row r="506" spans="1:31" ht="12.75" customHeight="1" x14ac:dyDescent="0.2">
      <c r="A506" s="3"/>
      <c r="B506" s="3"/>
      <c r="C506" s="291" t="str">
        <f>KARTKI!$T$12</f>
        <v>Wiedza o społeczeństwie</v>
      </c>
      <c r="D506" s="215"/>
      <c r="E506" s="215"/>
      <c r="F506" s="215"/>
      <c r="G506" s="215"/>
      <c r="H506" s="215"/>
      <c r="I506" s="292" t="str">
        <f>KARTKI!BE67</f>
        <v/>
      </c>
      <c r="J506" s="215"/>
      <c r="K506" s="215"/>
      <c r="L506" s="215"/>
      <c r="M506" s="204"/>
      <c r="N506" s="3"/>
      <c r="O506" s="291" t="str">
        <f>KARTKI!$T$12</f>
        <v>Wiedza o społeczeństwie</v>
      </c>
      <c r="P506" s="215"/>
      <c r="Q506" s="215"/>
      <c r="R506" s="215"/>
      <c r="S506" s="215"/>
      <c r="T506" s="215"/>
      <c r="U506" s="292" t="str">
        <f>KARTKI!BF67</f>
        <v/>
      </c>
      <c r="V506" s="215"/>
      <c r="W506" s="215"/>
      <c r="X506" s="215"/>
      <c r="Y506" s="3"/>
      <c r="Z506" s="3"/>
      <c r="AA506" s="3"/>
      <c r="AB506" s="3"/>
      <c r="AC506" s="3"/>
      <c r="AD506" s="3"/>
      <c r="AE506" s="3"/>
    </row>
    <row r="507" spans="1:31" ht="12.75" customHeight="1" x14ac:dyDescent="0.2">
      <c r="A507" s="3"/>
      <c r="B507" s="3"/>
      <c r="C507" s="291" t="str">
        <f>KARTKI!$U$12</f>
        <v>Historia</v>
      </c>
      <c r="D507" s="215"/>
      <c r="E507" s="215"/>
      <c r="F507" s="215"/>
      <c r="G507" s="215"/>
      <c r="H507" s="215"/>
      <c r="I507" s="292" t="str">
        <f>KARTKI!BE68</f>
        <v/>
      </c>
      <c r="J507" s="215"/>
      <c r="K507" s="215"/>
      <c r="L507" s="215"/>
      <c r="M507" s="204"/>
      <c r="N507" s="3"/>
      <c r="O507" s="291" t="str">
        <f>KARTKI!$U$12</f>
        <v>Historia</v>
      </c>
      <c r="P507" s="215"/>
      <c r="Q507" s="215"/>
      <c r="R507" s="215"/>
      <c r="S507" s="215"/>
      <c r="T507" s="215"/>
      <c r="U507" s="292" t="str">
        <f>KARTKI!BF68</f>
        <v/>
      </c>
      <c r="V507" s="215"/>
      <c r="W507" s="215"/>
      <c r="X507" s="215"/>
      <c r="Y507" s="3"/>
      <c r="Z507" s="3"/>
      <c r="AA507" s="3"/>
      <c r="AB507" s="3"/>
      <c r="AC507" s="3"/>
      <c r="AD507" s="3"/>
      <c r="AE507" s="3"/>
    </row>
    <row r="508" spans="1:31" ht="12.75" customHeight="1" x14ac:dyDescent="0.2">
      <c r="A508" s="3"/>
      <c r="B508" s="3"/>
      <c r="C508" s="291" t="str">
        <f>KARTKI!$V$12</f>
        <v>Wychowanie fizyczne</v>
      </c>
      <c r="D508" s="215"/>
      <c r="E508" s="215"/>
      <c r="F508" s="215"/>
      <c r="G508" s="215"/>
      <c r="H508" s="215"/>
      <c r="I508" s="292" t="str">
        <f>KARTKI!BE69</f>
        <v/>
      </c>
      <c r="J508" s="215"/>
      <c r="K508" s="215"/>
      <c r="L508" s="215"/>
      <c r="M508" s="204"/>
      <c r="N508" s="3"/>
      <c r="O508" s="291" t="str">
        <f>KARTKI!$V$12</f>
        <v>Wychowanie fizyczne</v>
      </c>
      <c r="P508" s="215"/>
      <c r="Q508" s="215"/>
      <c r="R508" s="215"/>
      <c r="S508" s="215"/>
      <c r="T508" s="215"/>
      <c r="U508" s="292" t="str">
        <f>KARTKI!BF69</f>
        <v/>
      </c>
      <c r="V508" s="215"/>
      <c r="W508" s="215"/>
      <c r="X508" s="215"/>
      <c r="Y508" s="3"/>
      <c r="Z508" s="3"/>
      <c r="AA508" s="3"/>
      <c r="AB508" s="3"/>
      <c r="AC508" s="3"/>
      <c r="AD508" s="3"/>
      <c r="AE508" s="3"/>
    </row>
    <row r="509" spans="1:31" ht="12.75" customHeight="1" x14ac:dyDescent="0.2">
      <c r="A509" s="3"/>
      <c r="B509" s="3"/>
      <c r="C509" s="291" t="e">
        <f>KARTKI!#REF!</f>
        <v>#REF!</v>
      </c>
      <c r="D509" s="215"/>
      <c r="E509" s="215"/>
      <c r="F509" s="215"/>
      <c r="G509" s="215"/>
      <c r="H509" s="215"/>
      <c r="I509" s="292" t="e">
        <f>KARTKI!BE70</f>
        <v>#REF!</v>
      </c>
      <c r="J509" s="215"/>
      <c r="K509" s="215"/>
      <c r="L509" s="215"/>
      <c r="M509" s="204"/>
      <c r="N509" s="3"/>
      <c r="O509" s="291" t="e">
        <f>KARTKI!#REF!</f>
        <v>#REF!</v>
      </c>
      <c r="P509" s="215"/>
      <c r="Q509" s="215"/>
      <c r="R509" s="215"/>
      <c r="S509" s="215"/>
      <c r="T509" s="215"/>
      <c r="U509" s="292" t="e">
        <f>KARTKI!BF70</f>
        <v>#REF!</v>
      </c>
      <c r="V509" s="215"/>
      <c r="W509" s="215"/>
      <c r="X509" s="215"/>
      <c r="Y509" s="3"/>
      <c r="Z509" s="3"/>
      <c r="AA509" s="3"/>
      <c r="AB509" s="3"/>
      <c r="AC509" s="3"/>
      <c r="AD509" s="3"/>
      <c r="AE509" s="3"/>
    </row>
    <row r="510" spans="1:31" ht="12.75" customHeight="1" x14ac:dyDescent="0.2">
      <c r="A510" s="3"/>
      <c r="B510" s="3"/>
      <c r="C510" s="291" t="e">
        <f>KARTKI!#REF!</f>
        <v>#REF!</v>
      </c>
      <c r="D510" s="215"/>
      <c r="E510" s="215"/>
      <c r="F510" s="215"/>
      <c r="G510" s="215"/>
      <c r="H510" s="215"/>
      <c r="I510" s="292" t="e">
        <f>KARTKI!BE71</f>
        <v>#REF!</v>
      </c>
      <c r="J510" s="215"/>
      <c r="K510" s="215"/>
      <c r="L510" s="215"/>
      <c r="M510" s="204"/>
      <c r="N510" s="3"/>
      <c r="O510" s="291" t="e">
        <f>KARTKI!#REF!</f>
        <v>#REF!</v>
      </c>
      <c r="P510" s="215"/>
      <c r="Q510" s="215"/>
      <c r="R510" s="215"/>
      <c r="S510" s="215"/>
      <c r="T510" s="215"/>
      <c r="U510" s="292" t="e">
        <f>KARTKI!BF71</f>
        <v>#REF!</v>
      </c>
      <c r="V510" s="215"/>
      <c r="W510" s="215"/>
      <c r="X510" s="215"/>
      <c r="Y510" s="3"/>
      <c r="Z510" s="3"/>
      <c r="AA510" s="3"/>
      <c r="AB510" s="3"/>
      <c r="AC510" s="3"/>
      <c r="AD510" s="3"/>
      <c r="AE510" s="3"/>
    </row>
    <row r="511" spans="1:31" ht="12.75" customHeight="1" x14ac:dyDescent="0.2">
      <c r="A511" s="3"/>
      <c r="B511" s="3"/>
      <c r="C511" s="292" t="s">
        <v>157</v>
      </c>
      <c r="D511" s="215"/>
      <c r="E511" s="215"/>
      <c r="F511" s="215"/>
      <c r="G511" s="215"/>
      <c r="H511" s="215"/>
      <c r="I511" s="3"/>
      <c r="J511" s="3"/>
      <c r="K511" s="3"/>
      <c r="L511" s="3"/>
      <c r="M511" s="204"/>
      <c r="N511" s="3"/>
      <c r="O511" s="292" t="s">
        <v>157</v>
      </c>
      <c r="P511" s="215"/>
      <c r="Q511" s="215"/>
      <c r="R511" s="215"/>
      <c r="S511" s="215"/>
      <c r="T511" s="215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customHeight="1" x14ac:dyDescent="0.2">
      <c r="A512" s="3"/>
      <c r="B512" s="3"/>
      <c r="C512" s="203" t="s">
        <v>158</v>
      </c>
      <c r="D512" s="292" t="s">
        <v>159</v>
      </c>
      <c r="E512" s="215"/>
      <c r="F512" s="215"/>
      <c r="G512" s="215"/>
      <c r="H512" s="215"/>
      <c r="I512" s="292" t="str">
        <f>IF(AC36=0,"———",AC36)</f>
        <v>———</v>
      </c>
      <c r="J512" s="215"/>
      <c r="K512" s="215"/>
      <c r="L512" s="215"/>
      <c r="M512" s="205"/>
      <c r="N512" s="3"/>
      <c r="O512" s="203" t="s">
        <v>158</v>
      </c>
      <c r="P512" s="292" t="s">
        <v>159</v>
      </c>
      <c r="Q512" s="215"/>
      <c r="R512" s="215"/>
      <c r="S512" s="215"/>
      <c r="T512" s="215"/>
      <c r="U512" s="292" t="str">
        <f>IF(AC37=0,"———",AC37)</f>
        <v>———</v>
      </c>
      <c r="V512" s="215"/>
      <c r="W512" s="215"/>
      <c r="X512" s="215"/>
      <c r="Y512" s="3"/>
      <c r="Z512" s="3"/>
      <c r="AA512" s="3"/>
      <c r="AB512" s="3"/>
      <c r="AC512" s="3"/>
      <c r="AD512" s="3"/>
      <c r="AE512" s="3"/>
    </row>
    <row r="513" spans="1:31" ht="12.75" customHeight="1" x14ac:dyDescent="0.2">
      <c r="A513" s="3"/>
      <c r="B513" s="3"/>
      <c r="C513" s="203" t="s">
        <v>158</v>
      </c>
      <c r="D513" s="292" t="s">
        <v>160</v>
      </c>
      <c r="E513" s="215"/>
      <c r="F513" s="215"/>
      <c r="G513" s="215"/>
      <c r="H513" s="215"/>
      <c r="I513" s="292" t="str">
        <f>IF(AD36=0,"———",AD36)</f>
        <v>———</v>
      </c>
      <c r="J513" s="215"/>
      <c r="K513" s="215"/>
      <c r="L513" s="215"/>
      <c r="M513" s="204"/>
      <c r="N513" s="3"/>
      <c r="O513" s="203" t="s">
        <v>158</v>
      </c>
      <c r="P513" s="292" t="s">
        <v>160</v>
      </c>
      <c r="Q513" s="215"/>
      <c r="R513" s="215"/>
      <c r="S513" s="215"/>
      <c r="T513" s="215"/>
      <c r="U513" s="292" t="str">
        <f>IF(AD37=0,"———",AD37)</f>
        <v>———</v>
      </c>
      <c r="V513" s="215"/>
      <c r="W513" s="215"/>
      <c r="X513" s="215"/>
      <c r="Y513" s="3"/>
      <c r="Z513" s="3"/>
      <c r="AA513" s="3"/>
      <c r="AB513" s="3"/>
      <c r="AC513" s="3"/>
      <c r="AD513" s="3"/>
      <c r="AE513" s="3"/>
    </row>
    <row r="514" spans="1:31" ht="12.75" customHeight="1" x14ac:dyDescent="0.2">
      <c r="A514" s="3"/>
      <c r="B514" s="3"/>
      <c r="C514" s="292" t="s">
        <v>161</v>
      </c>
      <c r="D514" s="215"/>
      <c r="E514" s="215"/>
      <c r="F514" s="215"/>
      <c r="G514" s="215"/>
      <c r="H514" s="215"/>
      <c r="I514" s="292" t="str">
        <f>IF(AE36=0,"———",AE36)</f>
        <v>———</v>
      </c>
      <c r="J514" s="215"/>
      <c r="K514" s="215"/>
      <c r="L514" s="215"/>
      <c r="M514" s="204"/>
      <c r="N514" s="3"/>
      <c r="O514" s="292" t="s">
        <v>161</v>
      </c>
      <c r="P514" s="215"/>
      <c r="Q514" s="215"/>
      <c r="R514" s="215"/>
      <c r="S514" s="215"/>
      <c r="T514" s="215"/>
      <c r="U514" s="292" t="str">
        <f>IF(AE37=0,"———",AE37)</f>
        <v>———</v>
      </c>
      <c r="V514" s="215"/>
      <c r="W514" s="215"/>
      <c r="X514" s="215"/>
      <c r="Y514" s="3"/>
      <c r="Z514" s="3"/>
      <c r="AA514" s="3"/>
      <c r="AB514" s="3"/>
      <c r="AC514" s="3"/>
      <c r="AD514" s="3"/>
      <c r="AE514" s="3"/>
    </row>
    <row r="515" spans="1:31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204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customHeight="1" x14ac:dyDescent="0.2">
      <c r="A516" s="3"/>
      <c r="B516" s="3"/>
      <c r="C516" s="207"/>
      <c r="D516" s="207"/>
      <c r="E516" s="207"/>
      <c r="F516" s="207"/>
      <c r="G516" s="293" t="s">
        <v>145</v>
      </c>
      <c r="H516" s="215"/>
      <c r="I516" s="215"/>
      <c r="J516" s="215"/>
      <c r="K516" s="215"/>
      <c r="L516" s="215"/>
      <c r="M516" s="204"/>
      <c r="N516" s="3"/>
      <c r="O516" s="207"/>
      <c r="P516" s="207"/>
      <c r="Q516" s="207"/>
      <c r="R516" s="207"/>
      <c r="S516" s="293" t="s">
        <v>145</v>
      </c>
      <c r="T516" s="215"/>
      <c r="U516" s="215"/>
      <c r="V516" s="215"/>
      <c r="W516" s="215"/>
      <c r="X516" s="215"/>
      <c r="Y516" s="3"/>
      <c r="Z516" s="3"/>
      <c r="AA516" s="3"/>
      <c r="AB516" s="3"/>
      <c r="AC516" s="3"/>
      <c r="AD516" s="3"/>
      <c r="AE516" s="3"/>
    </row>
    <row r="517" spans="1:31" ht="12.75" customHeight="1" x14ac:dyDescent="0.2">
      <c r="A517" s="3"/>
      <c r="B517" s="3"/>
      <c r="C517" s="292" t="str">
        <f>KARTKI!$E$8</f>
        <v>08.06.2020 r.</v>
      </c>
      <c r="D517" s="215"/>
      <c r="E517" s="215"/>
      <c r="F517" s="207"/>
      <c r="G517" s="295" t="str">
        <f>KARTKI!$E$7</f>
        <v>mgr Iwona Bodziony</v>
      </c>
      <c r="H517" s="215"/>
      <c r="I517" s="215"/>
      <c r="J517" s="215"/>
      <c r="K517" s="215"/>
      <c r="L517" s="215"/>
      <c r="M517" s="204"/>
      <c r="N517" s="3"/>
      <c r="O517" s="292" t="str">
        <f>KARTKI!$E$8</f>
        <v>08.06.2020 r.</v>
      </c>
      <c r="P517" s="215"/>
      <c r="Q517" s="215"/>
      <c r="R517" s="207"/>
      <c r="S517" s="295" t="str">
        <f>KARTKI!$E$7</f>
        <v>mgr Iwona Bodziony</v>
      </c>
      <c r="T517" s="215"/>
      <c r="U517" s="215"/>
      <c r="V517" s="215"/>
      <c r="W517" s="215"/>
      <c r="X517" s="215"/>
      <c r="Y517" s="3"/>
      <c r="Z517" s="3"/>
      <c r="AA517" s="3"/>
      <c r="AB517" s="3"/>
      <c r="AC517" s="3"/>
      <c r="AD517" s="3"/>
      <c r="AE517" s="3"/>
    </row>
    <row r="518" spans="1:31" ht="12.75" customHeight="1" x14ac:dyDescent="0.2">
      <c r="A518" s="3"/>
      <c r="B518" s="3"/>
      <c r="C518" s="207"/>
      <c r="D518" s="207"/>
      <c r="E518" s="207"/>
      <c r="F518" s="207"/>
      <c r="G518" s="208"/>
      <c r="H518" s="3"/>
      <c r="I518" s="3"/>
      <c r="J518" s="3"/>
      <c r="K518" s="3"/>
      <c r="L518" s="3"/>
      <c r="M518" s="204"/>
      <c r="N518" s="3"/>
      <c r="O518" s="207"/>
      <c r="P518" s="207"/>
      <c r="Q518" s="207"/>
      <c r="R518" s="207"/>
      <c r="S518" s="208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39" customHeight="1" x14ac:dyDescent="0.2">
      <c r="A519" s="3"/>
      <c r="B519" s="209"/>
      <c r="C519" s="209"/>
      <c r="D519" s="209"/>
      <c r="E519" s="209"/>
      <c r="F519" s="209"/>
      <c r="G519" s="209"/>
      <c r="H519" s="209"/>
      <c r="I519" s="209"/>
      <c r="J519" s="209"/>
      <c r="K519" s="209"/>
      <c r="L519" s="209"/>
      <c r="M519" s="210"/>
      <c r="N519" s="209"/>
      <c r="O519" s="209"/>
      <c r="P519" s="209"/>
      <c r="Q519" s="209"/>
      <c r="R519" s="209"/>
      <c r="S519" s="209"/>
      <c r="T519" s="209"/>
      <c r="U519" s="209"/>
      <c r="V519" s="209"/>
      <c r="W519" s="209"/>
      <c r="X519" s="209"/>
      <c r="Y519" s="209"/>
      <c r="Z519" s="3"/>
      <c r="AA519" s="3"/>
      <c r="AB519" s="3"/>
      <c r="AC519" s="3"/>
      <c r="AD519" s="3"/>
      <c r="AE519" s="3"/>
    </row>
    <row r="520" spans="1:31" ht="19.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204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customHeight="1" x14ac:dyDescent="0.2">
      <c r="A521" s="3"/>
      <c r="B521" s="3"/>
      <c r="C521" s="216" t="s">
        <v>162</v>
      </c>
      <c r="D521" s="215"/>
      <c r="E521" s="200" t="str">
        <f>KARTKI!$X$5</f>
        <v/>
      </c>
      <c r="F521" s="293" t="s">
        <v>163</v>
      </c>
      <c r="G521" s="215"/>
      <c r="H521" s="215"/>
      <c r="I521" s="215"/>
      <c r="J521" s="292" t="str">
        <f>KARTKI!$E$4</f>
        <v>PRZEWIDYWANE OCENY ROCZNE</v>
      </c>
      <c r="K521" s="215"/>
      <c r="L521" s="215"/>
      <c r="M521" s="204"/>
      <c r="N521" s="3"/>
      <c r="O521" s="216" t="s">
        <v>162</v>
      </c>
      <c r="P521" s="215"/>
      <c r="Q521" s="200" t="str">
        <f>KARTKI!$X$5</f>
        <v/>
      </c>
      <c r="R521" s="293" t="s">
        <v>163</v>
      </c>
      <c r="S521" s="215"/>
      <c r="T521" s="215"/>
      <c r="U521" s="215"/>
      <c r="V521" s="292" t="str">
        <f>KARTKI!$E$4</f>
        <v>PRZEWIDYWANE OCENY ROCZNE</v>
      </c>
      <c r="W521" s="215"/>
      <c r="X521" s="215"/>
      <c r="Y521" s="3"/>
      <c r="Z521" s="3"/>
      <c r="AA521" s="3"/>
      <c r="AB521" s="3"/>
      <c r="AC521" s="3"/>
      <c r="AD521" s="3"/>
      <c r="AE521" s="3"/>
    </row>
    <row r="522" spans="1:31" ht="12.75" customHeight="1" x14ac:dyDescent="0.2">
      <c r="A522" s="3"/>
      <c r="B522" s="3"/>
      <c r="C522" s="3"/>
      <c r="D522" s="3"/>
      <c r="E522" s="3"/>
      <c r="F522" s="216" t="s">
        <v>156</v>
      </c>
      <c r="G522" s="215"/>
      <c r="H522" s="201" t="str">
        <f>KARTKI!$E$6</f>
        <v>VIII B</v>
      </c>
      <c r="I522" s="3"/>
      <c r="J522" s="3"/>
      <c r="K522" s="3"/>
      <c r="L522" s="3"/>
      <c r="M522" s="204"/>
      <c r="N522" s="3"/>
      <c r="O522" s="3"/>
      <c r="P522" s="3"/>
      <c r="Q522" s="3"/>
      <c r="R522" s="216" t="s">
        <v>156</v>
      </c>
      <c r="S522" s="215"/>
      <c r="T522" s="201" t="str">
        <f>KARTKI!$E$6</f>
        <v>VIII B</v>
      </c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customHeight="1" x14ac:dyDescent="0.2">
      <c r="A523" s="3"/>
      <c r="B523" s="3"/>
      <c r="C523" s="202"/>
      <c r="D523" s="296">
        <f>KARTKI!$D$50</f>
        <v>0</v>
      </c>
      <c r="E523" s="215"/>
      <c r="F523" s="215"/>
      <c r="G523" s="215"/>
      <c r="H523" s="215"/>
      <c r="I523" s="215"/>
      <c r="J523" s="215"/>
      <c r="K523" s="203" t="s">
        <v>143</v>
      </c>
      <c r="L523" s="200" t="str">
        <f>KARTKI!$B$50</f>
        <v/>
      </c>
      <c r="M523" s="211" t="s">
        <v>144</v>
      </c>
      <c r="N523" s="3"/>
      <c r="O523" s="202"/>
      <c r="P523" s="296">
        <f>KARTKI!$D$51</f>
        <v>0</v>
      </c>
      <c r="Q523" s="215"/>
      <c r="R523" s="215"/>
      <c r="S523" s="215"/>
      <c r="T523" s="215"/>
      <c r="U523" s="215"/>
      <c r="V523" s="215"/>
      <c r="W523" s="203" t="s">
        <v>143</v>
      </c>
      <c r="X523" s="200" t="str">
        <f>KARTKI!$B$51</f>
        <v/>
      </c>
      <c r="Y523" s="201" t="s">
        <v>144</v>
      </c>
      <c r="Z523" s="3"/>
      <c r="AA523" s="3"/>
      <c r="AB523" s="3"/>
      <c r="AC523" s="3"/>
      <c r="AD523" s="3"/>
      <c r="AE523" s="3"/>
    </row>
    <row r="524" spans="1:31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204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customHeight="1" x14ac:dyDescent="0.2">
      <c r="A525" s="3"/>
      <c r="B525" s="3"/>
      <c r="C525" s="292" t="s">
        <v>139</v>
      </c>
      <c r="D525" s="215"/>
      <c r="E525" s="215"/>
      <c r="F525" s="215"/>
      <c r="G525" s="215"/>
      <c r="H525" s="215"/>
      <c r="I525" s="292" t="str">
        <f>KARTKI!BG55</f>
        <v/>
      </c>
      <c r="J525" s="215"/>
      <c r="K525" s="215"/>
      <c r="L525" s="215"/>
      <c r="M525" s="204"/>
      <c r="N525" s="3"/>
      <c r="O525" s="292" t="s">
        <v>139</v>
      </c>
      <c r="P525" s="215"/>
      <c r="Q525" s="215"/>
      <c r="R525" s="215"/>
      <c r="S525" s="215"/>
      <c r="T525" s="215"/>
      <c r="U525" s="292" t="str">
        <f>KARTKI!BH55</f>
        <v/>
      </c>
      <c r="V525" s="215"/>
      <c r="W525" s="215"/>
      <c r="X525" s="215"/>
      <c r="Y525" s="3"/>
      <c r="Z525" s="3"/>
      <c r="AA525" s="3"/>
      <c r="AB525" s="3"/>
      <c r="AC525" s="3"/>
      <c r="AD525" s="3"/>
      <c r="AE525" s="3"/>
    </row>
    <row r="526" spans="1:31" ht="12.75" customHeight="1" x14ac:dyDescent="0.2">
      <c r="A526" s="3"/>
      <c r="B526" s="3"/>
      <c r="C526" s="291" t="str">
        <f>KARTKI!$I$12</f>
        <v>Religia</v>
      </c>
      <c r="D526" s="215"/>
      <c r="E526" s="215"/>
      <c r="F526" s="215"/>
      <c r="G526" s="215"/>
      <c r="H526" s="215"/>
      <c r="I526" s="292" t="str">
        <f>KARTKI!BG56</f>
        <v/>
      </c>
      <c r="J526" s="215"/>
      <c r="K526" s="215"/>
      <c r="L526" s="215"/>
      <c r="M526" s="204"/>
      <c r="N526" s="3"/>
      <c r="O526" s="291" t="str">
        <f>KARTKI!$I$12</f>
        <v>Religia</v>
      </c>
      <c r="P526" s="215"/>
      <c r="Q526" s="215"/>
      <c r="R526" s="215"/>
      <c r="S526" s="215"/>
      <c r="T526" s="215"/>
      <c r="U526" s="292" t="str">
        <f>KARTKI!BH56</f>
        <v/>
      </c>
      <c r="V526" s="215"/>
      <c r="W526" s="215"/>
      <c r="X526" s="215"/>
      <c r="Y526" s="3"/>
      <c r="Z526" s="3"/>
      <c r="AA526" s="3"/>
      <c r="AB526" s="3"/>
      <c r="AC526" s="3"/>
      <c r="AD526" s="3"/>
      <c r="AE526" s="3"/>
    </row>
    <row r="527" spans="1:31" ht="12.75" customHeight="1" x14ac:dyDescent="0.2">
      <c r="A527" s="3"/>
      <c r="B527" s="3"/>
      <c r="C527" s="291" t="str">
        <f>KARTKI!$J$12</f>
        <v>Język polski</v>
      </c>
      <c r="D527" s="215"/>
      <c r="E527" s="215"/>
      <c r="F527" s="215"/>
      <c r="G527" s="215"/>
      <c r="H527" s="215"/>
      <c r="I527" s="292" t="str">
        <f>KARTKI!BG57</f>
        <v/>
      </c>
      <c r="J527" s="215"/>
      <c r="K527" s="215"/>
      <c r="L527" s="215"/>
      <c r="M527" s="204"/>
      <c r="N527" s="3"/>
      <c r="O527" s="291" t="str">
        <f>KARTKI!$J$12</f>
        <v>Język polski</v>
      </c>
      <c r="P527" s="215"/>
      <c r="Q527" s="215"/>
      <c r="R527" s="215"/>
      <c r="S527" s="215"/>
      <c r="T527" s="215"/>
      <c r="U527" s="292" t="str">
        <f>KARTKI!BH57</f>
        <v/>
      </c>
      <c r="V527" s="215"/>
      <c r="W527" s="215"/>
      <c r="X527" s="215"/>
      <c r="Y527" s="3"/>
      <c r="Z527" s="3"/>
      <c r="AA527" s="3"/>
      <c r="AB527" s="3"/>
      <c r="AC527" s="3"/>
      <c r="AD527" s="3"/>
      <c r="AE527" s="3"/>
    </row>
    <row r="528" spans="1:31" ht="12.75" customHeight="1" x14ac:dyDescent="0.2">
      <c r="A528" s="3"/>
      <c r="B528" s="3"/>
      <c r="C528" s="291" t="str">
        <f>KARTKI!$K$12</f>
        <v>Język angielski</v>
      </c>
      <c r="D528" s="215"/>
      <c r="E528" s="215"/>
      <c r="F528" s="215"/>
      <c r="G528" s="215"/>
      <c r="H528" s="215"/>
      <c r="I528" s="292" t="str">
        <f>KARTKI!BG58</f>
        <v/>
      </c>
      <c r="J528" s="215"/>
      <c r="K528" s="215"/>
      <c r="L528" s="215"/>
      <c r="M528" s="204"/>
      <c r="N528" s="3"/>
      <c r="O528" s="291" t="str">
        <f>KARTKI!$K$12</f>
        <v>Język angielski</v>
      </c>
      <c r="P528" s="215"/>
      <c r="Q528" s="215"/>
      <c r="R528" s="215"/>
      <c r="S528" s="215"/>
      <c r="T528" s="215"/>
      <c r="U528" s="292" t="str">
        <f>KARTKI!BH58</f>
        <v/>
      </c>
      <c r="V528" s="215"/>
      <c r="W528" s="215"/>
      <c r="X528" s="215"/>
      <c r="Y528" s="3"/>
      <c r="Z528" s="3"/>
      <c r="AA528" s="3"/>
      <c r="AB528" s="3"/>
      <c r="AC528" s="3"/>
      <c r="AD528" s="3"/>
      <c r="AE528" s="3"/>
    </row>
    <row r="529" spans="1:31" ht="12.75" customHeight="1" x14ac:dyDescent="0.2">
      <c r="A529" s="3"/>
      <c r="B529" s="3"/>
      <c r="C529" s="291" t="str">
        <f>KARTKI!$L$12</f>
        <v>Język niemiecki</v>
      </c>
      <c r="D529" s="215"/>
      <c r="E529" s="215"/>
      <c r="F529" s="215"/>
      <c r="G529" s="215"/>
      <c r="H529" s="215"/>
      <c r="I529" s="292" t="str">
        <f>KARTKI!BG59</f>
        <v/>
      </c>
      <c r="J529" s="215"/>
      <c r="K529" s="215"/>
      <c r="L529" s="215"/>
      <c r="M529" s="204"/>
      <c r="N529" s="3"/>
      <c r="O529" s="291" t="str">
        <f>KARTKI!$L$12</f>
        <v>Język niemiecki</v>
      </c>
      <c r="P529" s="215"/>
      <c r="Q529" s="215"/>
      <c r="R529" s="215"/>
      <c r="S529" s="215"/>
      <c r="T529" s="215"/>
      <c r="U529" s="292" t="str">
        <f>KARTKI!BH59</f>
        <v/>
      </c>
      <c r="V529" s="215"/>
      <c r="W529" s="215"/>
      <c r="X529" s="215"/>
      <c r="Y529" s="3"/>
      <c r="Z529" s="3"/>
      <c r="AA529" s="3"/>
      <c r="AB529" s="3"/>
      <c r="AC529" s="3"/>
      <c r="AD529" s="3"/>
      <c r="AE529" s="3"/>
    </row>
    <row r="530" spans="1:31" ht="12.75" customHeight="1" x14ac:dyDescent="0.2">
      <c r="A530" s="3"/>
      <c r="B530" s="3"/>
      <c r="C530" s="291" t="str">
        <f>KARTKI!$M$12</f>
        <v>Biologia</v>
      </c>
      <c r="D530" s="215"/>
      <c r="E530" s="215"/>
      <c r="F530" s="215"/>
      <c r="G530" s="215"/>
      <c r="H530" s="215"/>
      <c r="I530" s="292" t="str">
        <f>KARTKI!BG60</f>
        <v/>
      </c>
      <c r="J530" s="215"/>
      <c r="K530" s="215"/>
      <c r="L530" s="215"/>
      <c r="M530" s="204"/>
      <c r="N530" s="3"/>
      <c r="O530" s="291" t="str">
        <f>KARTKI!$M$12</f>
        <v>Biologia</v>
      </c>
      <c r="P530" s="215"/>
      <c r="Q530" s="215"/>
      <c r="R530" s="215"/>
      <c r="S530" s="215"/>
      <c r="T530" s="215"/>
      <c r="U530" s="292" t="str">
        <f>KARTKI!BH60</f>
        <v/>
      </c>
      <c r="V530" s="215"/>
      <c r="W530" s="215"/>
      <c r="X530" s="215"/>
      <c r="Y530" s="3"/>
      <c r="Z530" s="3"/>
      <c r="AA530" s="3"/>
      <c r="AB530" s="3"/>
      <c r="AC530" s="3"/>
      <c r="AD530" s="3"/>
      <c r="AE530" s="3"/>
    </row>
    <row r="531" spans="1:31" ht="12.75" customHeight="1" x14ac:dyDescent="0.2">
      <c r="A531" s="3"/>
      <c r="B531" s="3"/>
      <c r="C531" s="291" t="str">
        <f>KARTKI!$N$12</f>
        <v>Chemia</v>
      </c>
      <c r="D531" s="215"/>
      <c r="E531" s="215"/>
      <c r="F531" s="215"/>
      <c r="G531" s="215"/>
      <c r="H531" s="215"/>
      <c r="I531" s="292" t="str">
        <f>KARTKI!BG61</f>
        <v/>
      </c>
      <c r="J531" s="215"/>
      <c r="K531" s="215"/>
      <c r="L531" s="215"/>
      <c r="M531" s="204"/>
      <c r="N531" s="3"/>
      <c r="O531" s="291" t="str">
        <f>KARTKI!$N$12</f>
        <v>Chemia</v>
      </c>
      <c r="P531" s="215"/>
      <c r="Q531" s="215"/>
      <c r="R531" s="215"/>
      <c r="S531" s="215"/>
      <c r="T531" s="215"/>
      <c r="U531" s="292" t="str">
        <f>KARTKI!BH61</f>
        <v/>
      </c>
      <c r="V531" s="215"/>
      <c r="W531" s="215"/>
      <c r="X531" s="215"/>
      <c r="Y531" s="3"/>
      <c r="Z531" s="3"/>
      <c r="AA531" s="3"/>
      <c r="AB531" s="3"/>
      <c r="AC531" s="3"/>
      <c r="AD531" s="3"/>
      <c r="AE531" s="3"/>
    </row>
    <row r="532" spans="1:31" ht="12.75" customHeight="1" x14ac:dyDescent="0.2">
      <c r="A532" s="3"/>
      <c r="B532" s="3"/>
      <c r="C532" s="291" t="str">
        <f>KARTKI!$O$12</f>
        <v>Fizyka</v>
      </c>
      <c r="D532" s="215"/>
      <c r="E532" s="215"/>
      <c r="F532" s="215"/>
      <c r="G532" s="215"/>
      <c r="H532" s="215"/>
      <c r="I532" s="292" t="str">
        <f>KARTKI!BG62</f>
        <v/>
      </c>
      <c r="J532" s="215"/>
      <c r="K532" s="215"/>
      <c r="L532" s="215"/>
      <c r="M532" s="204"/>
      <c r="N532" s="3"/>
      <c r="O532" s="291" t="str">
        <f>KARTKI!$O$12</f>
        <v>Fizyka</v>
      </c>
      <c r="P532" s="215"/>
      <c r="Q532" s="215"/>
      <c r="R532" s="215"/>
      <c r="S532" s="215"/>
      <c r="T532" s="215"/>
      <c r="U532" s="292" t="str">
        <f>KARTKI!BH62</f>
        <v/>
      </c>
      <c r="V532" s="215"/>
      <c r="W532" s="215"/>
      <c r="X532" s="215"/>
      <c r="Y532" s="3"/>
      <c r="Z532" s="3"/>
      <c r="AA532" s="3"/>
      <c r="AB532" s="3"/>
      <c r="AC532" s="3"/>
      <c r="AD532" s="3"/>
      <c r="AE532" s="3"/>
    </row>
    <row r="533" spans="1:31" ht="12.75" customHeight="1" x14ac:dyDescent="0.2">
      <c r="A533" s="3"/>
      <c r="B533" s="3"/>
      <c r="C533" s="291" t="str">
        <f>KARTKI!$P$12</f>
        <v>Matematyka</v>
      </c>
      <c r="D533" s="215"/>
      <c r="E533" s="215"/>
      <c r="F533" s="215"/>
      <c r="G533" s="215"/>
      <c r="H533" s="215"/>
      <c r="I533" s="292" t="str">
        <f>KARTKI!BG63</f>
        <v/>
      </c>
      <c r="J533" s="215"/>
      <c r="K533" s="215"/>
      <c r="L533" s="215"/>
      <c r="M533" s="204"/>
      <c r="N533" s="3"/>
      <c r="O533" s="291" t="str">
        <f>KARTKI!$P$12</f>
        <v>Matematyka</v>
      </c>
      <c r="P533" s="215"/>
      <c r="Q533" s="215"/>
      <c r="R533" s="215"/>
      <c r="S533" s="215"/>
      <c r="T533" s="215"/>
      <c r="U533" s="292" t="str">
        <f>KARTKI!BH63</f>
        <v/>
      </c>
      <c r="V533" s="215"/>
      <c r="W533" s="215"/>
      <c r="X533" s="215"/>
      <c r="Y533" s="3"/>
      <c r="Z533" s="3"/>
      <c r="AA533" s="3"/>
      <c r="AB533" s="3"/>
      <c r="AC533" s="3"/>
      <c r="AD533" s="3"/>
      <c r="AE533" s="3"/>
    </row>
    <row r="534" spans="1:31" ht="12.75" customHeight="1" x14ac:dyDescent="0.2">
      <c r="A534" s="3"/>
      <c r="B534" s="3"/>
      <c r="C534" s="291" t="str">
        <f>KARTKI!$Q$12</f>
        <v>Informatyka</v>
      </c>
      <c r="D534" s="215"/>
      <c r="E534" s="215"/>
      <c r="F534" s="215"/>
      <c r="G534" s="215"/>
      <c r="H534" s="215"/>
      <c r="I534" s="292" t="str">
        <f>KARTKI!BG64</f>
        <v/>
      </c>
      <c r="J534" s="215"/>
      <c r="K534" s="215"/>
      <c r="L534" s="215"/>
      <c r="M534" s="204"/>
      <c r="N534" s="3"/>
      <c r="O534" s="291" t="str">
        <f>KARTKI!$Q$12</f>
        <v>Informatyka</v>
      </c>
      <c r="P534" s="215"/>
      <c r="Q534" s="215"/>
      <c r="R534" s="215"/>
      <c r="S534" s="215"/>
      <c r="T534" s="215"/>
      <c r="U534" s="292" t="str">
        <f>KARTKI!BH64</f>
        <v/>
      </c>
      <c r="V534" s="215"/>
      <c r="W534" s="215"/>
      <c r="X534" s="215"/>
      <c r="Y534" s="3"/>
      <c r="Z534" s="3"/>
      <c r="AA534" s="3"/>
      <c r="AB534" s="3"/>
      <c r="AC534" s="3"/>
      <c r="AD534" s="3"/>
      <c r="AE534" s="3"/>
    </row>
    <row r="535" spans="1:31" ht="12.75" customHeight="1" x14ac:dyDescent="0.2">
      <c r="A535" s="3"/>
      <c r="B535" s="3"/>
      <c r="C535" s="291" t="str">
        <f>KARTKI!$R$12</f>
        <v>Geografia</v>
      </c>
      <c r="D535" s="215"/>
      <c r="E535" s="215"/>
      <c r="F535" s="215"/>
      <c r="G535" s="215"/>
      <c r="H535" s="215"/>
      <c r="I535" s="292" t="str">
        <f>KARTKI!BG65</f>
        <v/>
      </c>
      <c r="J535" s="215"/>
      <c r="K535" s="215"/>
      <c r="L535" s="215"/>
      <c r="M535" s="204"/>
      <c r="N535" s="3"/>
      <c r="O535" s="291" t="str">
        <f>KARTKI!$R$12</f>
        <v>Geografia</v>
      </c>
      <c r="P535" s="215"/>
      <c r="Q535" s="215"/>
      <c r="R535" s="215"/>
      <c r="S535" s="215"/>
      <c r="T535" s="215"/>
      <c r="U535" s="292" t="str">
        <f>KARTKI!BH65</f>
        <v/>
      </c>
      <c r="V535" s="215"/>
      <c r="W535" s="215"/>
      <c r="X535" s="215"/>
      <c r="Y535" s="3"/>
      <c r="Z535" s="3"/>
      <c r="AA535" s="3"/>
      <c r="AB535" s="3"/>
      <c r="AC535" s="3"/>
      <c r="AD535" s="3"/>
      <c r="AE535" s="3"/>
    </row>
    <row r="536" spans="1:31" ht="12.75" customHeight="1" x14ac:dyDescent="0.2">
      <c r="A536" s="3"/>
      <c r="B536" s="3"/>
      <c r="C536" s="291" t="str">
        <f>KARTKI!$S$12</f>
        <v>Edukacja dla bezpiecz.</v>
      </c>
      <c r="D536" s="215"/>
      <c r="E536" s="215"/>
      <c r="F536" s="215"/>
      <c r="G536" s="215"/>
      <c r="H536" s="215"/>
      <c r="I536" s="292" t="str">
        <f>KARTKI!BG66</f>
        <v/>
      </c>
      <c r="J536" s="215"/>
      <c r="K536" s="215"/>
      <c r="L536" s="215"/>
      <c r="M536" s="204"/>
      <c r="N536" s="3"/>
      <c r="O536" s="291" t="str">
        <f>KARTKI!$S$12</f>
        <v>Edukacja dla bezpiecz.</v>
      </c>
      <c r="P536" s="215"/>
      <c r="Q536" s="215"/>
      <c r="R536" s="215"/>
      <c r="S536" s="215"/>
      <c r="T536" s="215"/>
      <c r="U536" s="292" t="str">
        <f>KARTKI!BH66</f>
        <v/>
      </c>
      <c r="V536" s="215"/>
      <c r="W536" s="215"/>
      <c r="X536" s="215"/>
      <c r="Y536" s="3"/>
      <c r="Z536" s="3"/>
      <c r="AA536" s="3"/>
      <c r="AB536" s="3"/>
      <c r="AC536" s="3"/>
      <c r="AD536" s="3"/>
      <c r="AE536" s="3"/>
    </row>
    <row r="537" spans="1:31" ht="12.75" customHeight="1" x14ac:dyDescent="0.2">
      <c r="A537" s="3"/>
      <c r="B537" s="3"/>
      <c r="C537" s="291" t="str">
        <f>KARTKI!$T$12</f>
        <v>Wiedza o społeczeństwie</v>
      </c>
      <c r="D537" s="215"/>
      <c r="E537" s="215"/>
      <c r="F537" s="215"/>
      <c r="G537" s="215"/>
      <c r="H537" s="215"/>
      <c r="I537" s="292" t="str">
        <f>KARTKI!BG67</f>
        <v/>
      </c>
      <c r="J537" s="215"/>
      <c r="K537" s="215"/>
      <c r="L537" s="215"/>
      <c r="M537" s="204"/>
      <c r="N537" s="3"/>
      <c r="O537" s="291" t="str">
        <f>KARTKI!$T$12</f>
        <v>Wiedza o społeczeństwie</v>
      </c>
      <c r="P537" s="215"/>
      <c r="Q537" s="215"/>
      <c r="R537" s="215"/>
      <c r="S537" s="215"/>
      <c r="T537" s="215"/>
      <c r="U537" s="292" t="str">
        <f>KARTKI!BH67</f>
        <v/>
      </c>
      <c r="V537" s="215"/>
      <c r="W537" s="215"/>
      <c r="X537" s="215"/>
      <c r="Y537" s="3"/>
      <c r="Z537" s="3"/>
      <c r="AA537" s="3"/>
      <c r="AB537" s="3"/>
      <c r="AC537" s="3"/>
      <c r="AD537" s="3"/>
      <c r="AE537" s="3"/>
    </row>
    <row r="538" spans="1:31" ht="12.75" customHeight="1" x14ac:dyDescent="0.2">
      <c r="A538" s="3"/>
      <c r="B538" s="3"/>
      <c r="C538" s="291" t="str">
        <f>KARTKI!$U$12</f>
        <v>Historia</v>
      </c>
      <c r="D538" s="215"/>
      <c r="E538" s="215"/>
      <c r="F538" s="215"/>
      <c r="G538" s="215"/>
      <c r="H538" s="215"/>
      <c r="I538" s="292" t="str">
        <f>KARTKI!BG68</f>
        <v/>
      </c>
      <c r="J538" s="215"/>
      <c r="K538" s="215"/>
      <c r="L538" s="215"/>
      <c r="M538" s="204"/>
      <c r="N538" s="3"/>
      <c r="O538" s="291" t="str">
        <f>KARTKI!$U$12</f>
        <v>Historia</v>
      </c>
      <c r="P538" s="215"/>
      <c r="Q538" s="215"/>
      <c r="R538" s="215"/>
      <c r="S538" s="215"/>
      <c r="T538" s="215"/>
      <c r="U538" s="292" t="str">
        <f>KARTKI!BH68</f>
        <v/>
      </c>
      <c r="V538" s="215"/>
      <c r="W538" s="215"/>
      <c r="X538" s="215"/>
      <c r="Y538" s="3"/>
      <c r="Z538" s="3"/>
      <c r="AA538" s="3"/>
      <c r="AB538" s="3"/>
      <c r="AC538" s="3"/>
      <c r="AD538" s="3"/>
      <c r="AE538" s="3"/>
    </row>
    <row r="539" spans="1:31" ht="12.75" customHeight="1" x14ac:dyDescent="0.2">
      <c r="A539" s="3"/>
      <c r="B539" s="3"/>
      <c r="C539" s="291" t="str">
        <f>KARTKI!$V$12</f>
        <v>Wychowanie fizyczne</v>
      </c>
      <c r="D539" s="215"/>
      <c r="E539" s="215"/>
      <c r="F539" s="215"/>
      <c r="G539" s="215"/>
      <c r="H539" s="215"/>
      <c r="I539" s="292" t="str">
        <f>KARTKI!BG69</f>
        <v/>
      </c>
      <c r="J539" s="215"/>
      <c r="K539" s="215"/>
      <c r="L539" s="215"/>
      <c r="M539" s="204"/>
      <c r="N539" s="3"/>
      <c r="O539" s="291" t="str">
        <f>KARTKI!$V$12</f>
        <v>Wychowanie fizyczne</v>
      </c>
      <c r="P539" s="215"/>
      <c r="Q539" s="215"/>
      <c r="R539" s="215"/>
      <c r="S539" s="215"/>
      <c r="T539" s="215"/>
      <c r="U539" s="292" t="str">
        <f>KARTKI!BH69</f>
        <v/>
      </c>
      <c r="V539" s="215"/>
      <c r="W539" s="215"/>
      <c r="X539" s="215"/>
      <c r="Y539" s="3"/>
      <c r="Z539" s="3"/>
      <c r="AA539" s="3"/>
      <c r="AB539" s="3"/>
      <c r="AC539" s="3"/>
      <c r="AD539" s="3"/>
      <c r="AE539" s="3"/>
    </row>
    <row r="540" spans="1:31" ht="12.75" customHeight="1" x14ac:dyDescent="0.2">
      <c r="A540" s="3"/>
      <c r="B540" s="3"/>
      <c r="C540" s="291" t="e">
        <f>KARTKI!#REF!</f>
        <v>#REF!</v>
      </c>
      <c r="D540" s="215"/>
      <c r="E540" s="215"/>
      <c r="F540" s="215"/>
      <c r="G540" s="215"/>
      <c r="H540" s="215"/>
      <c r="I540" s="292" t="e">
        <f>KARTKI!BG70</f>
        <v>#REF!</v>
      </c>
      <c r="J540" s="215"/>
      <c r="K540" s="215"/>
      <c r="L540" s="215"/>
      <c r="M540" s="204"/>
      <c r="N540" s="3"/>
      <c r="O540" s="291" t="e">
        <f>KARTKI!#REF!</f>
        <v>#REF!</v>
      </c>
      <c r="P540" s="215"/>
      <c r="Q540" s="215"/>
      <c r="R540" s="215"/>
      <c r="S540" s="215"/>
      <c r="T540" s="215"/>
      <c r="U540" s="292" t="e">
        <f>KARTKI!BH70</f>
        <v>#REF!</v>
      </c>
      <c r="V540" s="215"/>
      <c r="W540" s="215"/>
      <c r="X540" s="215"/>
      <c r="Y540" s="3"/>
      <c r="Z540" s="3"/>
      <c r="AA540" s="3"/>
      <c r="AB540" s="3"/>
      <c r="AC540" s="3"/>
      <c r="AD540" s="3"/>
      <c r="AE540" s="3"/>
    </row>
    <row r="541" spans="1:31" ht="12.75" customHeight="1" x14ac:dyDescent="0.2">
      <c r="A541" s="3"/>
      <c r="B541" s="3"/>
      <c r="C541" s="291" t="e">
        <f>KARTKI!#REF!</f>
        <v>#REF!</v>
      </c>
      <c r="D541" s="215"/>
      <c r="E541" s="215"/>
      <c r="F541" s="215"/>
      <c r="G541" s="215"/>
      <c r="H541" s="215"/>
      <c r="I541" s="292" t="e">
        <f>KARTKI!BG71</f>
        <v>#REF!</v>
      </c>
      <c r="J541" s="215"/>
      <c r="K541" s="215"/>
      <c r="L541" s="215"/>
      <c r="M541" s="204"/>
      <c r="N541" s="3"/>
      <c r="O541" s="291" t="e">
        <f>KARTKI!#REF!</f>
        <v>#REF!</v>
      </c>
      <c r="P541" s="215"/>
      <c r="Q541" s="215"/>
      <c r="R541" s="215"/>
      <c r="S541" s="215"/>
      <c r="T541" s="215"/>
      <c r="U541" s="292" t="e">
        <f>KARTKI!BH71</f>
        <v>#REF!</v>
      </c>
      <c r="V541" s="215"/>
      <c r="W541" s="215"/>
      <c r="X541" s="215"/>
      <c r="Y541" s="3"/>
      <c r="Z541" s="3"/>
      <c r="AA541" s="3"/>
      <c r="AB541" s="3"/>
      <c r="AC541" s="3"/>
      <c r="AD541" s="3"/>
      <c r="AE541" s="3"/>
    </row>
    <row r="542" spans="1:31" ht="12.75" customHeight="1" x14ac:dyDescent="0.2">
      <c r="A542" s="3"/>
      <c r="B542" s="3"/>
      <c r="C542" s="292" t="s">
        <v>157</v>
      </c>
      <c r="D542" s="215"/>
      <c r="E542" s="215"/>
      <c r="F542" s="215"/>
      <c r="G542" s="215"/>
      <c r="H542" s="215"/>
      <c r="I542" s="3"/>
      <c r="J542" s="3"/>
      <c r="K542" s="3"/>
      <c r="L542" s="3"/>
      <c r="M542" s="204"/>
      <c r="N542" s="3"/>
      <c r="O542" s="292" t="s">
        <v>157</v>
      </c>
      <c r="P542" s="215"/>
      <c r="Q542" s="215"/>
      <c r="R542" s="215"/>
      <c r="S542" s="215"/>
      <c r="T542" s="215"/>
      <c r="U542" s="292"/>
      <c r="V542" s="215"/>
      <c r="W542" s="215"/>
      <c r="X542" s="215"/>
      <c r="Y542" s="3"/>
      <c r="Z542" s="3"/>
      <c r="AA542" s="3"/>
      <c r="AB542" s="3"/>
      <c r="AC542" s="3"/>
      <c r="AD542" s="3"/>
      <c r="AE542" s="3"/>
    </row>
    <row r="543" spans="1:31" ht="12.75" customHeight="1" x14ac:dyDescent="0.2">
      <c r="A543" s="3"/>
      <c r="B543" s="3"/>
      <c r="C543" s="203" t="s">
        <v>158</v>
      </c>
      <c r="D543" s="292" t="s">
        <v>159</v>
      </c>
      <c r="E543" s="215"/>
      <c r="F543" s="215"/>
      <c r="G543" s="215"/>
      <c r="H543" s="215"/>
      <c r="I543" s="292" t="str">
        <f>IF(AC38=0,"———",AC38)</f>
        <v>———</v>
      </c>
      <c r="J543" s="215"/>
      <c r="K543" s="215"/>
      <c r="L543" s="215"/>
      <c r="M543" s="204"/>
      <c r="N543" s="3"/>
      <c r="O543" s="203" t="s">
        <v>158</v>
      </c>
      <c r="P543" s="292" t="s">
        <v>159</v>
      </c>
      <c r="Q543" s="215"/>
      <c r="R543" s="215"/>
      <c r="S543" s="215"/>
      <c r="T543" s="215"/>
      <c r="U543" s="292" t="str">
        <f>IF(AC39=0,"———",AC39)</f>
        <v>———</v>
      </c>
      <c r="V543" s="215"/>
      <c r="W543" s="215"/>
      <c r="X543" s="215"/>
      <c r="Y543" s="3"/>
      <c r="Z543" s="3"/>
      <c r="AA543" s="3"/>
      <c r="AB543" s="3"/>
      <c r="AC543" s="3"/>
      <c r="AD543" s="3"/>
      <c r="AE543" s="3"/>
    </row>
    <row r="544" spans="1:31" ht="12.75" customHeight="1" x14ac:dyDescent="0.2">
      <c r="A544" s="3"/>
      <c r="B544" s="3"/>
      <c r="C544" s="203" t="s">
        <v>158</v>
      </c>
      <c r="D544" s="292" t="s">
        <v>160</v>
      </c>
      <c r="E544" s="215"/>
      <c r="F544" s="215"/>
      <c r="G544" s="215"/>
      <c r="H544" s="215"/>
      <c r="I544" s="292" t="str">
        <f>IF(AD38=0,"———",AD38)</f>
        <v>———</v>
      </c>
      <c r="J544" s="215"/>
      <c r="K544" s="215"/>
      <c r="L544" s="215"/>
      <c r="M544" s="204"/>
      <c r="N544" s="3"/>
      <c r="O544" s="203" t="s">
        <v>158</v>
      </c>
      <c r="P544" s="292" t="s">
        <v>160</v>
      </c>
      <c r="Q544" s="215"/>
      <c r="R544" s="215"/>
      <c r="S544" s="215"/>
      <c r="T544" s="215"/>
      <c r="U544" s="292" t="str">
        <f>IF(AD39=0,"———",AD39)</f>
        <v>———</v>
      </c>
      <c r="V544" s="215"/>
      <c r="W544" s="215"/>
      <c r="X544" s="215"/>
      <c r="Y544" s="3"/>
      <c r="Z544" s="3"/>
      <c r="AA544" s="3"/>
      <c r="AB544" s="3"/>
      <c r="AC544" s="3"/>
      <c r="AD544" s="3"/>
      <c r="AE544" s="3"/>
    </row>
    <row r="545" spans="1:31" ht="12.75" customHeight="1" x14ac:dyDescent="0.2">
      <c r="A545" s="3"/>
      <c r="B545" s="3"/>
      <c r="C545" s="292" t="s">
        <v>161</v>
      </c>
      <c r="D545" s="215"/>
      <c r="E545" s="215"/>
      <c r="F545" s="215"/>
      <c r="G545" s="215"/>
      <c r="H545" s="215"/>
      <c r="I545" s="292" t="str">
        <f>IF(AE38=0,"———",AE38)</f>
        <v>———</v>
      </c>
      <c r="J545" s="215"/>
      <c r="K545" s="215"/>
      <c r="L545" s="215"/>
      <c r="M545" s="204"/>
      <c r="N545" s="3"/>
      <c r="O545" s="292" t="s">
        <v>161</v>
      </c>
      <c r="P545" s="215"/>
      <c r="Q545" s="215"/>
      <c r="R545" s="215"/>
      <c r="S545" s="215"/>
      <c r="T545" s="215"/>
      <c r="U545" s="292" t="str">
        <f>IF(AE39=0,"———",AE39)</f>
        <v>———</v>
      </c>
      <c r="V545" s="215"/>
      <c r="W545" s="215"/>
      <c r="X545" s="215"/>
      <c r="Y545" s="3"/>
      <c r="Z545" s="3"/>
      <c r="AA545" s="3"/>
      <c r="AB545" s="3"/>
      <c r="AC545" s="3"/>
      <c r="AD545" s="3"/>
      <c r="AE545" s="3"/>
    </row>
    <row r="546" spans="1:31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204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customHeight="1" x14ac:dyDescent="0.2">
      <c r="A547" s="3"/>
      <c r="B547" s="3"/>
      <c r="C547" s="207"/>
      <c r="D547" s="207"/>
      <c r="E547" s="207"/>
      <c r="F547" s="207"/>
      <c r="G547" s="293" t="s">
        <v>145</v>
      </c>
      <c r="H547" s="215"/>
      <c r="I547" s="215"/>
      <c r="J547" s="215"/>
      <c r="K547" s="215"/>
      <c r="L547" s="215"/>
      <c r="M547" s="204"/>
      <c r="N547" s="3"/>
      <c r="O547" s="207"/>
      <c r="P547" s="207"/>
      <c r="Q547" s="207"/>
      <c r="R547" s="207"/>
      <c r="S547" s="293" t="s">
        <v>145</v>
      </c>
      <c r="T547" s="215"/>
      <c r="U547" s="215"/>
      <c r="V547" s="215"/>
      <c r="W547" s="215"/>
      <c r="X547" s="215"/>
      <c r="Y547" s="3"/>
      <c r="Z547" s="3"/>
      <c r="AA547" s="3"/>
      <c r="AB547" s="3"/>
      <c r="AC547" s="3"/>
      <c r="AD547" s="3"/>
      <c r="AE547" s="3"/>
    </row>
    <row r="548" spans="1:31" ht="12.75" customHeight="1" x14ac:dyDescent="0.2">
      <c r="A548" s="3"/>
      <c r="B548" s="3"/>
      <c r="C548" s="292" t="str">
        <f>KARTKI!$E$8</f>
        <v>08.06.2020 r.</v>
      </c>
      <c r="D548" s="215"/>
      <c r="E548" s="215"/>
      <c r="F548" s="207"/>
      <c r="G548" s="295" t="str">
        <f>KARTKI!$E$7</f>
        <v>mgr Iwona Bodziony</v>
      </c>
      <c r="H548" s="215"/>
      <c r="I548" s="215"/>
      <c r="J548" s="215"/>
      <c r="K548" s="215"/>
      <c r="L548" s="215"/>
      <c r="M548" s="204"/>
      <c r="N548" s="3"/>
      <c r="O548" s="292" t="str">
        <f>KARTKI!$E$8</f>
        <v>08.06.2020 r.</v>
      </c>
      <c r="P548" s="215"/>
      <c r="Q548" s="215"/>
      <c r="R548" s="207"/>
      <c r="S548" s="295" t="str">
        <f>KARTKI!$E$7</f>
        <v>mgr Iwona Bodziony</v>
      </c>
      <c r="T548" s="215"/>
      <c r="U548" s="215"/>
      <c r="V548" s="215"/>
      <c r="W548" s="215"/>
      <c r="X548" s="215"/>
      <c r="Y548" s="3"/>
      <c r="Z548" s="3"/>
      <c r="AA548" s="3"/>
      <c r="AB548" s="3"/>
      <c r="AC548" s="3"/>
      <c r="AD548" s="3"/>
      <c r="AE548" s="3"/>
    </row>
    <row r="549" spans="1:31" ht="22.5" customHeight="1" x14ac:dyDescent="0.2">
      <c r="A549" s="3"/>
      <c r="B549" s="3"/>
      <c r="C549" s="207"/>
      <c r="D549" s="207"/>
      <c r="E549" s="207"/>
      <c r="F549" s="207"/>
      <c r="G549" s="208"/>
      <c r="H549" s="3"/>
      <c r="I549" s="3"/>
      <c r="J549" s="3"/>
      <c r="K549" s="3"/>
      <c r="L549" s="3"/>
      <c r="M549" s="204"/>
      <c r="N549" s="3"/>
      <c r="O549" s="207"/>
      <c r="P549" s="207"/>
      <c r="Q549" s="207"/>
      <c r="R549" s="207"/>
      <c r="S549" s="208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5.75" customHeight="1" x14ac:dyDescent="0.2"/>
    <row r="750" spans="1:31" ht="15.75" customHeight="1" x14ac:dyDescent="0.2"/>
    <row r="751" spans="1:31" ht="15.75" customHeight="1" x14ac:dyDescent="0.2"/>
    <row r="752" spans="1:31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768">
    <mergeCell ref="R369:S369"/>
    <mergeCell ref="P370:V370"/>
    <mergeCell ref="F369:G369"/>
    <mergeCell ref="D370:J370"/>
    <mergeCell ref="C372:H372"/>
    <mergeCell ref="I372:L372"/>
    <mergeCell ref="U372:X372"/>
    <mergeCell ref="C373:H373"/>
    <mergeCell ref="I373:L373"/>
    <mergeCell ref="U373:X373"/>
    <mergeCell ref="O374:T374"/>
    <mergeCell ref="O375:T375"/>
    <mergeCell ref="O372:T372"/>
    <mergeCell ref="O373:T373"/>
    <mergeCell ref="C374:H374"/>
    <mergeCell ref="I374:L374"/>
    <mergeCell ref="U374:X374"/>
    <mergeCell ref="I375:L375"/>
    <mergeCell ref="U375:X375"/>
    <mergeCell ref="D361:H361"/>
    <mergeCell ref="I361:L361"/>
    <mergeCell ref="P361:T361"/>
    <mergeCell ref="U361:X361"/>
    <mergeCell ref="C362:H362"/>
    <mergeCell ref="O362:T362"/>
    <mergeCell ref="U362:X362"/>
    <mergeCell ref="I362:L362"/>
    <mergeCell ref="G364:L364"/>
    <mergeCell ref="S364:X364"/>
    <mergeCell ref="C365:E365"/>
    <mergeCell ref="G365:L365"/>
    <mergeCell ref="O365:Q365"/>
    <mergeCell ref="S365:X365"/>
    <mergeCell ref="C368:D368"/>
    <mergeCell ref="F368:I368"/>
    <mergeCell ref="J368:L368"/>
    <mergeCell ref="O368:P368"/>
    <mergeCell ref="R368:U368"/>
    <mergeCell ref="V368:X368"/>
    <mergeCell ref="C355:H355"/>
    <mergeCell ref="I355:L355"/>
    <mergeCell ref="O355:T355"/>
    <mergeCell ref="U355:X355"/>
    <mergeCell ref="I356:L356"/>
    <mergeCell ref="O356:T356"/>
    <mergeCell ref="U356:X356"/>
    <mergeCell ref="C356:H356"/>
    <mergeCell ref="I357:L357"/>
    <mergeCell ref="O357:T357"/>
    <mergeCell ref="U357:X357"/>
    <mergeCell ref="G358:L358"/>
    <mergeCell ref="O358:T358"/>
    <mergeCell ref="U358:X358"/>
    <mergeCell ref="P360:T360"/>
    <mergeCell ref="U360:X360"/>
    <mergeCell ref="C357:H357"/>
    <mergeCell ref="C359:E359"/>
    <mergeCell ref="G359:L359"/>
    <mergeCell ref="O359:T359"/>
    <mergeCell ref="U359:X359"/>
    <mergeCell ref="D360:H360"/>
    <mergeCell ref="I360:L360"/>
    <mergeCell ref="O352:T352"/>
    <mergeCell ref="O350:T350"/>
    <mergeCell ref="U350:X350"/>
    <mergeCell ref="C351:H351"/>
    <mergeCell ref="I351:L351"/>
    <mergeCell ref="U351:X351"/>
    <mergeCell ref="I352:L352"/>
    <mergeCell ref="U352:X352"/>
    <mergeCell ref="O354:T354"/>
    <mergeCell ref="U354:X354"/>
    <mergeCell ref="C352:H352"/>
    <mergeCell ref="C353:H353"/>
    <mergeCell ref="I353:L353"/>
    <mergeCell ref="O353:T353"/>
    <mergeCell ref="U353:X353"/>
    <mergeCell ref="C354:H354"/>
    <mergeCell ref="I354:L354"/>
    <mergeCell ref="C331:H331"/>
    <mergeCell ref="I331:L331"/>
    <mergeCell ref="O331:T331"/>
    <mergeCell ref="U331:X331"/>
    <mergeCell ref="C334:E334"/>
    <mergeCell ref="O334:Q334"/>
    <mergeCell ref="O343:T343"/>
    <mergeCell ref="O344:T344"/>
    <mergeCell ref="O342:T342"/>
    <mergeCell ref="U342:X342"/>
    <mergeCell ref="C343:H343"/>
    <mergeCell ref="I343:L343"/>
    <mergeCell ref="U343:X343"/>
    <mergeCell ref="I344:L344"/>
    <mergeCell ref="U344:X344"/>
    <mergeCell ref="O346:T346"/>
    <mergeCell ref="U346:X346"/>
    <mergeCell ref="C344:H344"/>
    <mergeCell ref="C345:H345"/>
    <mergeCell ref="I345:L345"/>
    <mergeCell ref="O345:T345"/>
    <mergeCell ref="U345:X345"/>
    <mergeCell ref="C346:H346"/>
    <mergeCell ref="I346:L346"/>
    <mergeCell ref="G333:L333"/>
    <mergeCell ref="G334:L334"/>
    <mergeCell ref="C338:D338"/>
    <mergeCell ref="J338:L338"/>
    <mergeCell ref="O338:P338"/>
    <mergeCell ref="R338:U338"/>
    <mergeCell ref="V338:X338"/>
    <mergeCell ref="F338:I338"/>
    <mergeCell ref="I326:L326"/>
    <mergeCell ref="O326:T326"/>
    <mergeCell ref="U326:X326"/>
    <mergeCell ref="C326:H326"/>
    <mergeCell ref="C327:H327"/>
    <mergeCell ref="I327:L327"/>
    <mergeCell ref="O327:T327"/>
    <mergeCell ref="U327:X327"/>
    <mergeCell ref="C328:H328"/>
    <mergeCell ref="O328:T328"/>
    <mergeCell ref="D329:H329"/>
    <mergeCell ref="I329:L329"/>
    <mergeCell ref="P329:T329"/>
    <mergeCell ref="U329:X329"/>
    <mergeCell ref="I330:L330"/>
    <mergeCell ref="P330:T330"/>
    <mergeCell ref="U330:X330"/>
    <mergeCell ref="D330:H330"/>
    <mergeCell ref="O316:T316"/>
    <mergeCell ref="U316:X316"/>
    <mergeCell ref="C321:H321"/>
    <mergeCell ref="I321:L321"/>
    <mergeCell ref="O321:T321"/>
    <mergeCell ref="U321:X321"/>
    <mergeCell ref="I322:L322"/>
    <mergeCell ref="O322:T322"/>
    <mergeCell ref="U322:X322"/>
    <mergeCell ref="C322:H322"/>
    <mergeCell ref="C323:H323"/>
    <mergeCell ref="I323:L323"/>
    <mergeCell ref="O323:T323"/>
    <mergeCell ref="U323:X323"/>
    <mergeCell ref="C324:H324"/>
    <mergeCell ref="I324:L324"/>
    <mergeCell ref="C325:H325"/>
    <mergeCell ref="I325:L325"/>
    <mergeCell ref="O325:T325"/>
    <mergeCell ref="U325:X325"/>
    <mergeCell ref="U317:X317"/>
    <mergeCell ref="I318:L318"/>
    <mergeCell ref="O318:T318"/>
    <mergeCell ref="U318:X318"/>
    <mergeCell ref="O320:T320"/>
    <mergeCell ref="U320:X320"/>
    <mergeCell ref="C318:H318"/>
    <mergeCell ref="C319:H319"/>
    <mergeCell ref="I319:L319"/>
    <mergeCell ref="O319:T319"/>
    <mergeCell ref="U319:X319"/>
    <mergeCell ref="C320:H320"/>
    <mergeCell ref="R307:U307"/>
    <mergeCell ref="V307:X307"/>
    <mergeCell ref="R308:S308"/>
    <mergeCell ref="P309:V309"/>
    <mergeCell ref="D300:H300"/>
    <mergeCell ref="C301:H301"/>
    <mergeCell ref="I301:L301"/>
    <mergeCell ref="O301:T301"/>
    <mergeCell ref="U301:X301"/>
    <mergeCell ref="C304:E304"/>
    <mergeCell ref="O304:Q304"/>
    <mergeCell ref="G303:L303"/>
    <mergeCell ref="G304:L304"/>
    <mergeCell ref="B307:C307"/>
    <mergeCell ref="E307:H307"/>
    <mergeCell ref="I307:K307"/>
    <mergeCell ref="O307:P307"/>
    <mergeCell ref="E308:F308"/>
    <mergeCell ref="O312:T312"/>
    <mergeCell ref="U312:X312"/>
    <mergeCell ref="D309:J309"/>
    <mergeCell ref="C311:H311"/>
    <mergeCell ref="I311:L311"/>
    <mergeCell ref="O311:T311"/>
    <mergeCell ref="U311:X311"/>
    <mergeCell ref="C312:H312"/>
    <mergeCell ref="I312:L312"/>
    <mergeCell ref="C294:H294"/>
    <mergeCell ref="I294:L294"/>
    <mergeCell ref="O294:T294"/>
    <mergeCell ref="U294:X294"/>
    <mergeCell ref="I295:L295"/>
    <mergeCell ref="O295:T295"/>
    <mergeCell ref="U295:X295"/>
    <mergeCell ref="C295:H295"/>
    <mergeCell ref="C296:H296"/>
    <mergeCell ref="I296:L296"/>
    <mergeCell ref="O296:T296"/>
    <mergeCell ref="U296:X296"/>
    <mergeCell ref="S297:X297"/>
    <mergeCell ref="C298:E298"/>
    <mergeCell ref="D299:H299"/>
    <mergeCell ref="I299:L299"/>
    <mergeCell ref="P299:T299"/>
    <mergeCell ref="U299:X299"/>
    <mergeCell ref="I300:L300"/>
    <mergeCell ref="P300:T300"/>
    <mergeCell ref="U300:X300"/>
    <mergeCell ref="S303:X303"/>
    <mergeCell ref="S304:X304"/>
    <mergeCell ref="C288:H288"/>
    <mergeCell ref="I288:L288"/>
    <mergeCell ref="O288:T288"/>
    <mergeCell ref="U288:X288"/>
    <mergeCell ref="C289:H289"/>
    <mergeCell ref="I289:L289"/>
    <mergeCell ref="O290:T290"/>
    <mergeCell ref="O291:T291"/>
    <mergeCell ref="O289:T289"/>
    <mergeCell ref="U289:X289"/>
    <mergeCell ref="C290:H290"/>
    <mergeCell ref="I290:L290"/>
    <mergeCell ref="U290:X290"/>
    <mergeCell ref="I291:L291"/>
    <mergeCell ref="U291:X291"/>
    <mergeCell ref="O293:T293"/>
    <mergeCell ref="U293:X293"/>
    <mergeCell ref="C291:H291"/>
    <mergeCell ref="C292:H292"/>
    <mergeCell ref="I292:L292"/>
    <mergeCell ref="O292:T292"/>
    <mergeCell ref="U292:X292"/>
    <mergeCell ref="C293:H293"/>
    <mergeCell ref="I293:L293"/>
    <mergeCell ref="O285:T285"/>
    <mergeCell ref="U285:X285"/>
    <mergeCell ref="C283:H283"/>
    <mergeCell ref="C284:H284"/>
    <mergeCell ref="I284:L284"/>
    <mergeCell ref="O284:T284"/>
    <mergeCell ref="U284:X284"/>
    <mergeCell ref="C285:H285"/>
    <mergeCell ref="I285:L285"/>
    <mergeCell ref="C286:H286"/>
    <mergeCell ref="I286:L286"/>
    <mergeCell ref="O286:T286"/>
    <mergeCell ref="U286:X286"/>
    <mergeCell ref="I287:L287"/>
    <mergeCell ref="O287:T287"/>
    <mergeCell ref="U287:X287"/>
    <mergeCell ref="C287:H287"/>
    <mergeCell ref="U255:X255"/>
    <mergeCell ref="C251:H251"/>
    <mergeCell ref="C252:H252"/>
    <mergeCell ref="I252:L252"/>
    <mergeCell ref="C253:H253"/>
    <mergeCell ref="I253:L253"/>
    <mergeCell ref="C254:H254"/>
    <mergeCell ref="I254:L254"/>
    <mergeCell ref="O259:T259"/>
    <mergeCell ref="U259:X259"/>
    <mergeCell ref="G297:L297"/>
    <mergeCell ref="G298:L298"/>
    <mergeCell ref="O298:Q298"/>
    <mergeCell ref="S298:X298"/>
    <mergeCell ref="S272:X272"/>
    <mergeCell ref="S273:X273"/>
    <mergeCell ref="D269:H269"/>
    <mergeCell ref="C270:H270"/>
    <mergeCell ref="I270:L270"/>
    <mergeCell ref="O270:T270"/>
    <mergeCell ref="U270:X270"/>
    <mergeCell ref="C273:E273"/>
    <mergeCell ref="O273:Q273"/>
    <mergeCell ref="O282:T282"/>
    <mergeCell ref="O283:T283"/>
    <mergeCell ref="O281:T281"/>
    <mergeCell ref="U281:X281"/>
    <mergeCell ref="C282:H282"/>
    <mergeCell ref="I282:L282"/>
    <mergeCell ref="U282:X282"/>
    <mergeCell ref="I283:L283"/>
    <mergeCell ref="U283:X283"/>
    <mergeCell ref="F278:G278"/>
    <mergeCell ref="R278:S278"/>
    <mergeCell ref="D279:J279"/>
    <mergeCell ref="P279:V279"/>
    <mergeCell ref="C281:H281"/>
    <mergeCell ref="I281:L281"/>
    <mergeCell ref="C246:D246"/>
    <mergeCell ref="F246:I246"/>
    <mergeCell ref="J246:L246"/>
    <mergeCell ref="O246:P246"/>
    <mergeCell ref="R246:U246"/>
    <mergeCell ref="V246:X246"/>
    <mergeCell ref="R247:S247"/>
    <mergeCell ref="P248:V248"/>
    <mergeCell ref="O250:T250"/>
    <mergeCell ref="O251:T251"/>
    <mergeCell ref="O252:T252"/>
    <mergeCell ref="U252:X252"/>
    <mergeCell ref="O253:T253"/>
    <mergeCell ref="U253:X253"/>
    <mergeCell ref="O254:T254"/>
    <mergeCell ref="U254:X254"/>
    <mergeCell ref="F247:G247"/>
    <mergeCell ref="D248:J248"/>
    <mergeCell ref="C250:H250"/>
    <mergeCell ref="I250:L250"/>
    <mergeCell ref="U250:X250"/>
    <mergeCell ref="I251:L251"/>
    <mergeCell ref="U251:X251"/>
    <mergeCell ref="C255:H255"/>
    <mergeCell ref="I255:L255"/>
    <mergeCell ref="O255:T255"/>
    <mergeCell ref="C266:H266"/>
    <mergeCell ref="I266:L266"/>
    <mergeCell ref="O266:T266"/>
    <mergeCell ref="U266:X266"/>
    <mergeCell ref="C267:H267"/>
    <mergeCell ref="O267:T267"/>
    <mergeCell ref="D268:H268"/>
    <mergeCell ref="I268:L268"/>
    <mergeCell ref="P268:T268"/>
    <mergeCell ref="U268:X268"/>
    <mergeCell ref="I269:L269"/>
    <mergeCell ref="P269:T269"/>
    <mergeCell ref="U269:X269"/>
    <mergeCell ref="G272:L272"/>
    <mergeCell ref="G273:L273"/>
    <mergeCell ref="C277:D277"/>
    <mergeCell ref="J277:L277"/>
    <mergeCell ref="O277:P277"/>
    <mergeCell ref="R277:U277"/>
    <mergeCell ref="V277:X277"/>
    <mergeCell ref="F277:I277"/>
    <mergeCell ref="I261:L261"/>
    <mergeCell ref="O261:T261"/>
    <mergeCell ref="U261:X261"/>
    <mergeCell ref="C261:H261"/>
    <mergeCell ref="C262:H262"/>
    <mergeCell ref="I262:L262"/>
    <mergeCell ref="O262:T262"/>
    <mergeCell ref="U262:X262"/>
    <mergeCell ref="C263:H263"/>
    <mergeCell ref="I263:L263"/>
    <mergeCell ref="O264:T264"/>
    <mergeCell ref="O265:T265"/>
    <mergeCell ref="O263:T263"/>
    <mergeCell ref="U263:X263"/>
    <mergeCell ref="C264:H264"/>
    <mergeCell ref="I264:L264"/>
    <mergeCell ref="U264:X264"/>
    <mergeCell ref="I265:L265"/>
    <mergeCell ref="U265:X265"/>
    <mergeCell ref="C265:H265"/>
    <mergeCell ref="C256:H256"/>
    <mergeCell ref="I256:L256"/>
    <mergeCell ref="O256:T256"/>
    <mergeCell ref="U256:X256"/>
    <mergeCell ref="I257:L257"/>
    <mergeCell ref="O257:T257"/>
    <mergeCell ref="U257:X257"/>
    <mergeCell ref="C257:H257"/>
    <mergeCell ref="C258:H258"/>
    <mergeCell ref="I258:L258"/>
    <mergeCell ref="O258:T258"/>
    <mergeCell ref="U258:X258"/>
    <mergeCell ref="C259:H259"/>
    <mergeCell ref="I259:L259"/>
    <mergeCell ref="C260:H260"/>
    <mergeCell ref="I260:L260"/>
    <mergeCell ref="O260:T260"/>
    <mergeCell ref="U260:X260"/>
    <mergeCell ref="C225:H225"/>
    <mergeCell ref="I225:L225"/>
    <mergeCell ref="O225:T225"/>
    <mergeCell ref="U225:X225"/>
    <mergeCell ref="C221:H221"/>
    <mergeCell ref="C222:H222"/>
    <mergeCell ref="I222:L222"/>
    <mergeCell ref="C223:H223"/>
    <mergeCell ref="I223:L223"/>
    <mergeCell ref="C224:H224"/>
    <mergeCell ref="I224:L224"/>
    <mergeCell ref="I240:L240"/>
    <mergeCell ref="G242:L242"/>
    <mergeCell ref="S242:X242"/>
    <mergeCell ref="C243:E243"/>
    <mergeCell ref="G243:L243"/>
    <mergeCell ref="O243:Q243"/>
    <mergeCell ref="S243:X243"/>
    <mergeCell ref="S238:X238"/>
    <mergeCell ref="C235:H235"/>
    <mergeCell ref="C236:H236"/>
    <mergeCell ref="I236:L236"/>
    <mergeCell ref="O236:T236"/>
    <mergeCell ref="U236:X236"/>
    <mergeCell ref="C238:E238"/>
    <mergeCell ref="O238:Q238"/>
    <mergeCell ref="P239:T239"/>
    <mergeCell ref="O240:T240"/>
    <mergeCell ref="G237:L237"/>
    <mergeCell ref="G238:L238"/>
    <mergeCell ref="D239:H239"/>
    <mergeCell ref="I239:L239"/>
    <mergeCell ref="R216:U216"/>
    <mergeCell ref="R217:S217"/>
    <mergeCell ref="C212:E212"/>
    <mergeCell ref="C216:D216"/>
    <mergeCell ref="F216:I216"/>
    <mergeCell ref="J216:L216"/>
    <mergeCell ref="O216:P216"/>
    <mergeCell ref="V216:X216"/>
    <mergeCell ref="F217:G217"/>
    <mergeCell ref="O220:T220"/>
    <mergeCell ref="O221:T221"/>
    <mergeCell ref="O222:T222"/>
    <mergeCell ref="U222:X222"/>
    <mergeCell ref="O223:T223"/>
    <mergeCell ref="U223:X223"/>
    <mergeCell ref="O224:T224"/>
    <mergeCell ref="U224:X224"/>
    <mergeCell ref="D218:J218"/>
    <mergeCell ref="P218:V218"/>
    <mergeCell ref="C220:H220"/>
    <mergeCell ref="I220:L220"/>
    <mergeCell ref="U220:X220"/>
    <mergeCell ref="I221:L221"/>
    <mergeCell ref="U221:X221"/>
    <mergeCell ref="U239:X239"/>
    <mergeCell ref="C240:H240"/>
    <mergeCell ref="U240:X240"/>
    <mergeCell ref="O233:T233"/>
    <mergeCell ref="U233:X233"/>
    <mergeCell ref="C231:H231"/>
    <mergeCell ref="C232:H232"/>
    <mergeCell ref="I232:L232"/>
    <mergeCell ref="O232:T232"/>
    <mergeCell ref="U232:X232"/>
    <mergeCell ref="C233:H233"/>
    <mergeCell ref="I233:L233"/>
    <mergeCell ref="C234:H234"/>
    <mergeCell ref="I234:L234"/>
    <mergeCell ref="O234:T234"/>
    <mergeCell ref="U234:X234"/>
    <mergeCell ref="I235:L235"/>
    <mergeCell ref="O235:T235"/>
    <mergeCell ref="U235:X235"/>
    <mergeCell ref="S237:X237"/>
    <mergeCell ref="C226:H226"/>
    <mergeCell ref="I226:L226"/>
    <mergeCell ref="O226:T226"/>
    <mergeCell ref="U226:X226"/>
    <mergeCell ref="I227:L227"/>
    <mergeCell ref="O227:T227"/>
    <mergeCell ref="U227:X227"/>
    <mergeCell ref="C227:H227"/>
    <mergeCell ref="C228:H228"/>
    <mergeCell ref="I228:L228"/>
    <mergeCell ref="O228:T228"/>
    <mergeCell ref="U228:X228"/>
    <mergeCell ref="C229:H229"/>
    <mergeCell ref="I229:L229"/>
    <mergeCell ref="O230:T230"/>
    <mergeCell ref="O231:T231"/>
    <mergeCell ref="O229:T229"/>
    <mergeCell ref="U229:X229"/>
    <mergeCell ref="C230:H230"/>
    <mergeCell ref="I230:L230"/>
    <mergeCell ref="U230:X230"/>
    <mergeCell ref="I231:L231"/>
    <mergeCell ref="U231:X231"/>
    <mergeCell ref="U171:X171"/>
    <mergeCell ref="C169:H169"/>
    <mergeCell ref="C170:H170"/>
    <mergeCell ref="I170:L170"/>
    <mergeCell ref="O170:T170"/>
    <mergeCell ref="U170:X170"/>
    <mergeCell ref="C171:H171"/>
    <mergeCell ref="I171:L171"/>
    <mergeCell ref="O175:T175"/>
    <mergeCell ref="U175:X175"/>
    <mergeCell ref="O209:T209"/>
    <mergeCell ref="U209:X209"/>
    <mergeCell ref="G211:L211"/>
    <mergeCell ref="S211:X211"/>
    <mergeCell ref="G212:L212"/>
    <mergeCell ref="O212:Q212"/>
    <mergeCell ref="S212:X212"/>
    <mergeCell ref="I207:L207"/>
    <mergeCell ref="P207:T207"/>
    <mergeCell ref="U207:X207"/>
    <mergeCell ref="D207:H207"/>
    <mergeCell ref="D208:H208"/>
    <mergeCell ref="I208:L208"/>
    <mergeCell ref="P208:T208"/>
    <mergeCell ref="U208:X208"/>
    <mergeCell ref="C209:H209"/>
    <mergeCell ref="I209:L209"/>
    <mergeCell ref="I169:L169"/>
    <mergeCell ref="O169:T169"/>
    <mergeCell ref="U169:X169"/>
    <mergeCell ref="O171:T171"/>
    <mergeCell ref="C202:H202"/>
    <mergeCell ref="C164:H164"/>
    <mergeCell ref="I164:L164"/>
    <mergeCell ref="O164:T164"/>
    <mergeCell ref="U164:X164"/>
    <mergeCell ref="I165:L165"/>
    <mergeCell ref="O165:T165"/>
    <mergeCell ref="U165:X165"/>
    <mergeCell ref="C165:H165"/>
    <mergeCell ref="C166:H166"/>
    <mergeCell ref="I166:L166"/>
    <mergeCell ref="O166:T166"/>
    <mergeCell ref="U166:X166"/>
    <mergeCell ref="C167:H167"/>
    <mergeCell ref="I167:L167"/>
    <mergeCell ref="C168:H168"/>
    <mergeCell ref="I168:L168"/>
    <mergeCell ref="O168:T168"/>
    <mergeCell ref="U168:X168"/>
    <mergeCell ref="I202:L202"/>
    <mergeCell ref="O202:T202"/>
    <mergeCell ref="U202:X202"/>
    <mergeCell ref="I203:L203"/>
    <mergeCell ref="O203:T203"/>
    <mergeCell ref="U203:X203"/>
    <mergeCell ref="C203:H203"/>
    <mergeCell ref="C204:H204"/>
    <mergeCell ref="I204:L204"/>
    <mergeCell ref="O204:T204"/>
    <mergeCell ref="U204:X204"/>
    <mergeCell ref="C205:H205"/>
    <mergeCell ref="I205:L205"/>
    <mergeCell ref="O205:T205"/>
    <mergeCell ref="U205:X205"/>
    <mergeCell ref="C206:H206"/>
    <mergeCell ref="O206:T206"/>
    <mergeCell ref="C196:H196"/>
    <mergeCell ref="I196:L196"/>
    <mergeCell ref="O196:T196"/>
    <mergeCell ref="U196:X196"/>
    <mergeCell ref="C197:H197"/>
    <mergeCell ref="I197:L197"/>
    <mergeCell ref="O198:T198"/>
    <mergeCell ref="O199:T199"/>
    <mergeCell ref="O197:T197"/>
    <mergeCell ref="U197:X197"/>
    <mergeCell ref="C198:H198"/>
    <mergeCell ref="I198:L198"/>
    <mergeCell ref="U198:X198"/>
    <mergeCell ref="I199:L199"/>
    <mergeCell ref="U199:X199"/>
    <mergeCell ref="O201:T201"/>
    <mergeCell ref="U201:X201"/>
    <mergeCell ref="C199:H199"/>
    <mergeCell ref="C200:H200"/>
    <mergeCell ref="I200:L200"/>
    <mergeCell ref="O200:T200"/>
    <mergeCell ref="U200:X200"/>
    <mergeCell ref="C201:H201"/>
    <mergeCell ref="I201:L201"/>
    <mergeCell ref="O193:T193"/>
    <mergeCell ref="U193:X193"/>
    <mergeCell ref="C191:H191"/>
    <mergeCell ref="C192:H192"/>
    <mergeCell ref="I192:L192"/>
    <mergeCell ref="O192:T192"/>
    <mergeCell ref="U192:X192"/>
    <mergeCell ref="C193:H193"/>
    <mergeCell ref="I193:L193"/>
    <mergeCell ref="C194:H194"/>
    <mergeCell ref="I194:L194"/>
    <mergeCell ref="O194:T194"/>
    <mergeCell ref="U194:X194"/>
    <mergeCell ref="I195:L195"/>
    <mergeCell ref="O195:T195"/>
    <mergeCell ref="U195:X195"/>
    <mergeCell ref="C195:H195"/>
    <mergeCell ref="S181:X181"/>
    <mergeCell ref="S182:X182"/>
    <mergeCell ref="D178:H178"/>
    <mergeCell ref="C179:H179"/>
    <mergeCell ref="I179:L179"/>
    <mergeCell ref="O179:T179"/>
    <mergeCell ref="U179:X179"/>
    <mergeCell ref="C182:E182"/>
    <mergeCell ref="O182:Q182"/>
    <mergeCell ref="O190:T190"/>
    <mergeCell ref="O191:T191"/>
    <mergeCell ref="O189:T189"/>
    <mergeCell ref="U189:X189"/>
    <mergeCell ref="C190:H190"/>
    <mergeCell ref="I190:L190"/>
    <mergeCell ref="U190:X190"/>
    <mergeCell ref="I191:L191"/>
    <mergeCell ref="U191:X191"/>
    <mergeCell ref="G181:L181"/>
    <mergeCell ref="G182:L182"/>
    <mergeCell ref="C185:D185"/>
    <mergeCell ref="J185:L185"/>
    <mergeCell ref="O185:P185"/>
    <mergeCell ref="R185:U185"/>
    <mergeCell ref="V185:X185"/>
    <mergeCell ref="F185:I185"/>
    <mergeCell ref="F186:G186"/>
    <mergeCell ref="R186:S186"/>
    <mergeCell ref="D187:J187"/>
    <mergeCell ref="P187:V187"/>
    <mergeCell ref="C189:H189"/>
    <mergeCell ref="I189:L189"/>
    <mergeCell ref="S516:X516"/>
    <mergeCell ref="S517:X517"/>
    <mergeCell ref="D513:H513"/>
    <mergeCell ref="C514:H514"/>
    <mergeCell ref="I514:L514"/>
    <mergeCell ref="O514:T514"/>
    <mergeCell ref="U514:X514"/>
    <mergeCell ref="C517:E517"/>
    <mergeCell ref="O517:Q517"/>
    <mergeCell ref="O526:T526"/>
    <mergeCell ref="O527:T527"/>
    <mergeCell ref="O525:T525"/>
    <mergeCell ref="U525:X525"/>
    <mergeCell ref="C526:H526"/>
    <mergeCell ref="I526:L526"/>
    <mergeCell ref="U526:X526"/>
    <mergeCell ref="I527:L527"/>
    <mergeCell ref="U527:X527"/>
    <mergeCell ref="F522:G522"/>
    <mergeCell ref="R522:S522"/>
    <mergeCell ref="D523:J523"/>
    <mergeCell ref="P523:V523"/>
    <mergeCell ref="C525:H525"/>
    <mergeCell ref="I525:L525"/>
    <mergeCell ref="I509:L509"/>
    <mergeCell ref="O509:T509"/>
    <mergeCell ref="U509:X509"/>
    <mergeCell ref="C509:H509"/>
    <mergeCell ref="C510:H510"/>
    <mergeCell ref="I510:L510"/>
    <mergeCell ref="O510:T510"/>
    <mergeCell ref="U510:X510"/>
    <mergeCell ref="C511:H511"/>
    <mergeCell ref="O511:T511"/>
    <mergeCell ref="D512:H512"/>
    <mergeCell ref="I512:L512"/>
    <mergeCell ref="P512:T512"/>
    <mergeCell ref="U512:X512"/>
    <mergeCell ref="I513:L513"/>
    <mergeCell ref="P513:T513"/>
    <mergeCell ref="U513:X513"/>
    <mergeCell ref="C548:E548"/>
    <mergeCell ref="G548:L548"/>
    <mergeCell ref="O548:Q548"/>
    <mergeCell ref="S548:X548"/>
    <mergeCell ref="D544:H544"/>
    <mergeCell ref="I544:L544"/>
    <mergeCell ref="P544:T544"/>
    <mergeCell ref="U544:X544"/>
    <mergeCell ref="C545:H545"/>
    <mergeCell ref="O545:T545"/>
    <mergeCell ref="U545:X545"/>
    <mergeCell ref="G455:L455"/>
    <mergeCell ref="G456:L456"/>
    <mergeCell ref="C460:D460"/>
    <mergeCell ref="J460:L460"/>
    <mergeCell ref="O460:P460"/>
    <mergeCell ref="R460:U460"/>
    <mergeCell ref="V460:X460"/>
    <mergeCell ref="F460:I460"/>
    <mergeCell ref="F461:G461"/>
    <mergeCell ref="R461:S461"/>
    <mergeCell ref="D462:J462"/>
    <mergeCell ref="P462:V462"/>
    <mergeCell ref="C464:H464"/>
    <mergeCell ref="I464:L464"/>
    <mergeCell ref="C500:H500"/>
    <mergeCell ref="I500:L500"/>
    <mergeCell ref="O500:T500"/>
    <mergeCell ref="U500:X500"/>
    <mergeCell ref="I501:L501"/>
    <mergeCell ref="O501:T501"/>
    <mergeCell ref="U501:X501"/>
    <mergeCell ref="I320:L320"/>
    <mergeCell ref="O324:T324"/>
    <mergeCell ref="U324:X324"/>
    <mergeCell ref="I545:L545"/>
    <mergeCell ref="G547:L547"/>
    <mergeCell ref="S547:X547"/>
    <mergeCell ref="C501:H501"/>
    <mergeCell ref="C502:H502"/>
    <mergeCell ref="I502:L502"/>
    <mergeCell ref="O502:T502"/>
    <mergeCell ref="U502:X502"/>
    <mergeCell ref="C503:H503"/>
    <mergeCell ref="I503:L503"/>
    <mergeCell ref="O504:T504"/>
    <mergeCell ref="O505:T505"/>
    <mergeCell ref="O503:T503"/>
    <mergeCell ref="U503:X503"/>
    <mergeCell ref="C504:H504"/>
    <mergeCell ref="I504:L504"/>
    <mergeCell ref="U504:X504"/>
    <mergeCell ref="C540:H540"/>
    <mergeCell ref="I540:L540"/>
    <mergeCell ref="O540:T540"/>
    <mergeCell ref="U540:X540"/>
    <mergeCell ref="C541:H541"/>
    <mergeCell ref="I541:L541"/>
    <mergeCell ref="P543:T543"/>
    <mergeCell ref="U543:X543"/>
    <mergeCell ref="O541:T541"/>
    <mergeCell ref="U541:X541"/>
    <mergeCell ref="C542:H542"/>
    <mergeCell ref="O542:T542"/>
    <mergeCell ref="U542:X542"/>
    <mergeCell ref="D543:H543"/>
    <mergeCell ref="I543:L543"/>
    <mergeCell ref="C313:H313"/>
    <mergeCell ref="I313:L313"/>
    <mergeCell ref="O313:T313"/>
    <mergeCell ref="U313:X313"/>
    <mergeCell ref="I314:L314"/>
    <mergeCell ref="O314:T314"/>
    <mergeCell ref="U314:X314"/>
    <mergeCell ref="C314:H314"/>
    <mergeCell ref="C315:H315"/>
    <mergeCell ref="I315:L315"/>
    <mergeCell ref="O315:T315"/>
    <mergeCell ref="U315:X315"/>
    <mergeCell ref="C316:H316"/>
    <mergeCell ref="I316:L316"/>
    <mergeCell ref="C317:H317"/>
    <mergeCell ref="I317:L317"/>
    <mergeCell ref="O317:T317"/>
    <mergeCell ref="O537:T537"/>
    <mergeCell ref="U537:X537"/>
    <mergeCell ref="C535:H535"/>
    <mergeCell ref="C536:H536"/>
    <mergeCell ref="I536:L536"/>
    <mergeCell ref="O536:T536"/>
    <mergeCell ref="U536:X536"/>
    <mergeCell ref="C537:H537"/>
    <mergeCell ref="I537:L537"/>
    <mergeCell ref="C538:H538"/>
    <mergeCell ref="I538:L538"/>
    <mergeCell ref="O538:T538"/>
    <mergeCell ref="U538:X538"/>
    <mergeCell ref="I539:L539"/>
    <mergeCell ref="O539:T539"/>
    <mergeCell ref="U539:X539"/>
    <mergeCell ref="C539:H539"/>
    <mergeCell ref="I531:L531"/>
    <mergeCell ref="O531:T531"/>
    <mergeCell ref="U531:X531"/>
    <mergeCell ref="C531:H531"/>
    <mergeCell ref="C532:H532"/>
    <mergeCell ref="I532:L532"/>
    <mergeCell ref="O532:T532"/>
    <mergeCell ref="U532:X532"/>
    <mergeCell ref="C533:H533"/>
    <mergeCell ref="I533:L533"/>
    <mergeCell ref="O534:T534"/>
    <mergeCell ref="O535:T535"/>
    <mergeCell ref="O533:T533"/>
    <mergeCell ref="U533:X533"/>
    <mergeCell ref="C534:H534"/>
    <mergeCell ref="I534:L534"/>
    <mergeCell ref="U534:X534"/>
    <mergeCell ref="I535:L535"/>
    <mergeCell ref="U535:X535"/>
    <mergeCell ref="O529:T529"/>
    <mergeCell ref="U529:X529"/>
    <mergeCell ref="C527:H527"/>
    <mergeCell ref="C528:H528"/>
    <mergeCell ref="I528:L528"/>
    <mergeCell ref="O528:T528"/>
    <mergeCell ref="U528:X528"/>
    <mergeCell ref="C529:H529"/>
    <mergeCell ref="I529:L529"/>
    <mergeCell ref="C530:H530"/>
    <mergeCell ref="I530:L530"/>
    <mergeCell ref="O530:T530"/>
    <mergeCell ref="U530:X530"/>
    <mergeCell ref="O499:T499"/>
    <mergeCell ref="U499:X499"/>
    <mergeCell ref="C497:H497"/>
    <mergeCell ref="C498:H498"/>
    <mergeCell ref="I498:L498"/>
    <mergeCell ref="O498:T498"/>
    <mergeCell ref="U498:X498"/>
    <mergeCell ref="C499:H499"/>
    <mergeCell ref="I499:L499"/>
    <mergeCell ref="G516:L516"/>
    <mergeCell ref="G517:L517"/>
    <mergeCell ref="C521:D521"/>
    <mergeCell ref="J521:L521"/>
    <mergeCell ref="O521:P521"/>
    <mergeCell ref="R521:U521"/>
    <mergeCell ref="V521:X521"/>
    <mergeCell ref="F521:I521"/>
    <mergeCell ref="I505:L505"/>
    <mergeCell ref="U505:X505"/>
    <mergeCell ref="O507:T507"/>
    <mergeCell ref="U507:X507"/>
    <mergeCell ref="C505:H505"/>
    <mergeCell ref="C506:H506"/>
    <mergeCell ref="I506:L506"/>
    <mergeCell ref="O506:T506"/>
    <mergeCell ref="U506:X506"/>
    <mergeCell ref="C507:H507"/>
    <mergeCell ref="I507:L507"/>
    <mergeCell ref="C508:H508"/>
    <mergeCell ref="I508:L508"/>
    <mergeCell ref="O508:T508"/>
    <mergeCell ref="U508:X508"/>
    <mergeCell ref="P492:V492"/>
    <mergeCell ref="F491:G491"/>
    <mergeCell ref="D492:J492"/>
    <mergeCell ref="C494:H494"/>
    <mergeCell ref="I494:L494"/>
    <mergeCell ref="U494:X494"/>
    <mergeCell ref="C495:H495"/>
    <mergeCell ref="I495:L495"/>
    <mergeCell ref="U495:X495"/>
    <mergeCell ref="O496:T496"/>
    <mergeCell ref="O497:T497"/>
    <mergeCell ref="O494:T494"/>
    <mergeCell ref="O495:T495"/>
    <mergeCell ref="C496:H496"/>
    <mergeCell ref="I496:L496"/>
    <mergeCell ref="U496:X496"/>
    <mergeCell ref="I497:L497"/>
    <mergeCell ref="U497:X497"/>
    <mergeCell ref="C484:H484"/>
    <mergeCell ref="O484:T484"/>
    <mergeCell ref="U484:X484"/>
    <mergeCell ref="I484:L484"/>
    <mergeCell ref="G486:L486"/>
    <mergeCell ref="S486:X486"/>
    <mergeCell ref="C487:E487"/>
    <mergeCell ref="G487:L487"/>
    <mergeCell ref="O487:Q487"/>
    <mergeCell ref="S487:X487"/>
    <mergeCell ref="C490:D490"/>
    <mergeCell ref="F490:I490"/>
    <mergeCell ref="J490:L490"/>
    <mergeCell ref="O490:P490"/>
    <mergeCell ref="R490:U490"/>
    <mergeCell ref="V490:X490"/>
    <mergeCell ref="R491:S491"/>
    <mergeCell ref="C479:H479"/>
    <mergeCell ref="I479:L479"/>
    <mergeCell ref="O479:T479"/>
    <mergeCell ref="U479:X479"/>
    <mergeCell ref="C480:H480"/>
    <mergeCell ref="I480:L480"/>
    <mergeCell ref="P482:T482"/>
    <mergeCell ref="U482:X482"/>
    <mergeCell ref="O480:T480"/>
    <mergeCell ref="U480:X480"/>
    <mergeCell ref="C481:H481"/>
    <mergeCell ref="O481:T481"/>
    <mergeCell ref="U481:X481"/>
    <mergeCell ref="D482:H482"/>
    <mergeCell ref="I482:L482"/>
    <mergeCell ref="D483:H483"/>
    <mergeCell ref="I483:L483"/>
    <mergeCell ref="P483:T483"/>
    <mergeCell ref="U483:X483"/>
    <mergeCell ref="O476:T476"/>
    <mergeCell ref="U476:X476"/>
    <mergeCell ref="C474:H474"/>
    <mergeCell ref="C475:H475"/>
    <mergeCell ref="I475:L475"/>
    <mergeCell ref="O475:T475"/>
    <mergeCell ref="U475:X475"/>
    <mergeCell ref="C476:H476"/>
    <mergeCell ref="I476:L476"/>
    <mergeCell ref="C477:H477"/>
    <mergeCell ref="I477:L477"/>
    <mergeCell ref="O477:T477"/>
    <mergeCell ref="U477:X477"/>
    <mergeCell ref="I478:L478"/>
    <mergeCell ref="O478:T478"/>
    <mergeCell ref="U478:X478"/>
    <mergeCell ref="C478:H478"/>
    <mergeCell ref="C469:H469"/>
    <mergeCell ref="I469:L469"/>
    <mergeCell ref="O469:T469"/>
    <mergeCell ref="U469:X469"/>
    <mergeCell ref="I470:L470"/>
    <mergeCell ref="O470:T470"/>
    <mergeCell ref="U470:X470"/>
    <mergeCell ref="C470:H470"/>
    <mergeCell ref="C471:H471"/>
    <mergeCell ref="I471:L471"/>
    <mergeCell ref="O471:T471"/>
    <mergeCell ref="U471:X471"/>
    <mergeCell ref="C472:H472"/>
    <mergeCell ref="I472:L472"/>
    <mergeCell ref="O473:T473"/>
    <mergeCell ref="O474:T474"/>
    <mergeCell ref="O472:T472"/>
    <mergeCell ref="U472:X472"/>
    <mergeCell ref="C473:H473"/>
    <mergeCell ref="I473:L473"/>
    <mergeCell ref="U473:X473"/>
    <mergeCell ref="I474:L474"/>
    <mergeCell ref="U474:X474"/>
    <mergeCell ref="O465:T465"/>
    <mergeCell ref="O466:T466"/>
    <mergeCell ref="O464:T464"/>
    <mergeCell ref="U464:X464"/>
    <mergeCell ref="C465:H465"/>
    <mergeCell ref="I465:L465"/>
    <mergeCell ref="U465:X465"/>
    <mergeCell ref="I466:L466"/>
    <mergeCell ref="U466:X466"/>
    <mergeCell ref="O468:T468"/>
    <mergeCell ref="U468:X468"/>
    <mergeCell ref="C466:H466"/>
    <mergeCell ref="C467:H467"/>
    <mergeCell ref="I467:L467"/>
    <mergeCell ref="O467:T467"/>
    <mergeCell ref="U467:X467"/>
    <mergeCell ref="C468:H468"/>
    <mergeCell ref="I468:L468"/>
    <mergeCell ref="C449:H449"/>
    <mergeCell ref="I449:L449"/>
    <mergeCell ref="O449:T449"/>
    <mergeCell ref="U449:X449"/>
    <mergeCell ref="C450:H450"/>
    <mergeCell ref="O450:T450"/>
    <mergeCell ref="D451:H451"/>
    <mergeCell ref="I451:L451"/>
    <mergeCell ref="P451:T451"/>
    <mergeCell ref="U451:X451"/>
    <mergeCell ref="I452:L452"/>
    <mergeCell ref="P452:T452"/>
    <mergeCell ref="U452:X452"/>
    <mergeCell ref="S455:X455"/>
    <mergeCell ref="S456:X456"/>
    <mergeCell ref="D452:H452"/>
    <mergeCell ref="C453:H453"/>
    <mergeCell ref="I453:L453"/>
    <mergeCell ref="O453:T453"/>
    <mergeCell ref="U453:X453"/>
    <mergeCell ref="C456:E456"/>
    <mergeCell ref="O456:Q456"/>
    <mergeCell ref="C399:D399"/>
    <mergeCell ref="J399:L399"/>
    <mergeCell ref="O399:P399"/>
    <mergeCell ref="R399:U399"/>
    <mergeCell ref="V399:X399"/>
    <mergeCell ref="F399:I399"/>
    <mergeCell ref="F400:G400"/>
    <mergeCell ref="R400:S400"/>
    <mergeCell ref="D401:J401"/>
    <mergeCell ref="P401:V401"/>
    <mergeCell ref="C403:H403"/>
    <mergeCell ref="I403:L403"/>
    <mergeCell ref="C447:H447"/>
    <mergeCell ref="I447:L447"/>
    <mergeCell ref="O447:T447"/>
    <mergeCell ref="U447:X447"/>
    <mergeCell ref="I448:L448"/>
    <mergeCell ref="O448:T448"/>
    <mergeCell ref="U448:X448"/>
    <mergeCell ref="C448:H448"/>
    <mergeCell ref="C441:H441"/>
    <mergeCell ref="I441:L441"/>
    <mergeCell ref="O441:T441"/>
    <mergeCell ref="U441:X441"/>
    <mergeCell ref="C442:H442"/>
    <mergeCell ref="I442:L442"/>
    <mergeCell ref="O443:T443"/>
    <mergeCell ref="O444:T444"/>
    <mergeCell ref="O442:T442"/>
    <mergeCell ref="U442:X442"/>
    <mergeCell ref="C443:H443"/>
    <mergeCell ref="I443:L443"/>
    <mergeCell ref="U443:X443"/>
    <mergeCell ref="I444:L444"/>
    <mergeCell ref="U444:X444"/>
    <mergeCell ref="O446:T446"/>
    <mergeCell ref="U446:X446"/>
    <mergeCell ref="C444:H444"/>
    <mergeCell ref="C445:H445"/>
    <mergeCell ref="I445:L445"/>
    <mergeCell ref="O445:T445"/>
    <mergeCell ref="U445:X445"/>
    <mergeCell ref="C446:H446"/>
    <mergeCell ref="I446:L446"/>
    <mergeCell ref="O438:T438"/>
    <mergeCell ref="U438:X438"/>
    <mergeCell ref="C436:H436"/>
    <mergeCell ref="C437:H437"/>
    <mergeCell ref="I437:L437"/>
    <mergeCell ref="O437:T437"/>
    <mergeCell ref="U437:X437"/>
    <mergeCell ref="C438:H438"/>
    <mergeCell ref="I438:L438"/>
    <mergeCell ref="C439:H439"/>
    <mergeCell ref="I439:L439"/>
    <mergeCell ref="O439:T439"/>
    <mergeCell ref="U439:X439"/>
    <mergeCell ref="I440:L440"/>
    <mergeCell ref="O440:T440"/>
    <mergeCell ref="U440:X440"/>
    <mergeCell ref="C440:H440"/>
    <mergeCell ref="P431:V431"/>
    <mergeCell ref="F430:G430"/>
    <mergeCell ref="D431:J431"/>
    <mergeCell ref="C433:H433"/>
    <mergeCell ref="I433:L433"/>
    <mergeCell ref="U433:X433"/>
    <mergeCell ref="C434:H434"/>
    <mergeCell ref="I434:L434"/>
    <mergeCell ref="U434:X434"/>
    <mergeCell ref="O435:T435"/>
    <mergeCell ref="O436:T436"/>
    <mergeCell ref="O433:T433"/>
    <mergeCell ref="O434:T434"/>
    <mergeCell ref="C435:H435"/>
    <mergeCell ref="I435:L435"/>
    <mergeCell ref="U435:X435"/>
    <mergeCell ref="I436:L436"/>
    <mergeCell ref="U436:X436"/>
    <mergeCell ref="C423:H423"/>
    <mergeCell ref="O423:T423"/>
    <mergeCell ref="U423:X423"/>
    <mergeCell ref="I423:L423"/>
    <mergeCell ref="G425:L425"/>
    <mergeCell ref="S425:X425"/>
    <mergeCell ref="C426:E426"/>
    <mergeCell ref="G426:L426"/>
    <mergeCell ref="O426:Q426"/>
    <mergeCell ref="S426:X426"/>
    <mergeCell ref="C429:D429"/>
    <mergeCell ref="F429:I429"/>
    <mergeCell ref="J429:L429"/>
    <mergeCell ref="O429:P429"/>
    <mergeCell ref="R429:U429"/>
    <mergeCell ref="V429:X429"/>
    <mergeCell ref="R430:S430"/>
    <mergeCell ref="C418:H418"/>
    <mergeCell ref="I418:L418"/>
    <mergeCell ref="O418:T418"/>
    <mergeCell ref="U418:X418"/>
    <mergeCell ref="C419:H419"/>
    <mergeCell ref="I419:L419"/>
    <mergeCell ref="P421:T421"/>
    <mergeCell ref="U421:X421"/>
    <mergeCell ref="O419:T419"/>
    <mergeCell ref="U419:X419"/>
    <mergeCell ref="C420:H420"/>
    <mergeCell ref="O420:T420"/>
    <mergeCell ref="U420:X420"/>
    <mergeCell ref="D421:H421"/>
    <mergeCell ref="I421:L421"/>
    <mergeCell ref="D422:H422"/>
    <mergeCell ref="I422:L422"/>
    <mergeCell ref="P422:T422"/>
    <mergeCell ref="U422:X422"/>
    <mergeCell ref="O415:T415"/>
    <mergeCell ref="U415:X415"/>
    <mergeCell ref="C413:H413"/>
    <mergeCell ref="C414:H414"/>
    <mergeCell ref="I414:L414"/>
    <mergeCell ref="O414:T414"/>
    <mergeCell ref="U414:X414"/>
    <mergeCell ref="C415:H415"/>
    <mergeCell ref="I415:L415"/>
    <mergeCell ref="C416:H416"/>
    <mergeCell ref="I416:L416"/>
    <mergeCell ref="O416:T416"/>
    <mergeCell ref="U416:X416"/>
    <mergeCell ref="I417:L417"/>
    <mergeCell ref="O417:T417"/>
    <mergeCell ref="U417:X417"/>
    <mergeCell ref="C417:H417"/>
    <mergeCell ref="C408:H408"/>
    <mergeCell ref="I408:L408"/>
    <mergeCell ref="O408:T408"/>
    <mergeCell ref="U408:X408"/>
    <mergeCell ref="I409:L409"/>
    <mergeCell ref="O409:T409"/>
    <mergeCell ref="U409:X409"/>
    <mergeCell ref="C409:H409"/>
    <mergeCell ref="C410:H410"/>
    <mergeCell ref="I410:L410"/>
    <mergeCell ref="O410:T410"/>
    <mergeCell ref="U410:X410"/>
    <mergeCell ref="C411:H411"/>
    <mergeCell ref="I411:L411"/>
    <mergeCell ref="O412:T412"/>
    <mergeCell ref="O413:T413"/>
    <mergeCell ref="O411:T411"/>
    <mergeCell ref="U411:X411"/>
    <mergeCell ref="C412:H412"/>
    <mergeCell ref="I412:L412"/>
    <mergeCell ref="U412:X412"/>
    <mergeCell ref="I413:L413"/>
    <mergeCell ref="U413:X413"/>
    <mergeCell ref="O404:T404"/>
    <mergeCell ref="O405:T405"/>
    <mergeCell ref="O403:T403"/>
    <mergeCell ref="U403:X403"/>
    <mergeCell ref="C404:H404"/>
    <mergeCell ref="I404:L404"/>
    <mergeCell ref="U404:X404"/>
    <mergeCell ref="I405:L405"/>
    <mergeCell ref="U405:X405"/>
    <mergeCell ref="O407:T407"/>
    <mergeCell ref="U407:X407"/>
    <mergeCell ref="C405:H405"/>
    <mergeCell ref="C406:H406"/>
    <mergeCell ref="I406:L406"/>
    <mergeCell ref="O406:T406"/>
    <mergeCell ref="U406:X406"/>
    <mergeCell ref="C407:H407"/>
    <mergeCell ref="I407:L407"/>
    <mergeCell ref="C388:H388"/>
    <mergeCell ref="I388:L388"/>
    <mergeCell ref="O388:T388"/>
    <mergeCell ref="U388:X388"/>
    <mergeCell ref="C389:H389"/>
    <mergeCell ref="O389:T389"/>
    <mergeCell ref="D390:H390"/>
    <mergeCell ref="I390:L390"/>
    <mergeCell ref="P390:T390"/>
    <mergeCell ref="U390:X390"/>
    <mergeCell ref="I391:L391"/>
    <mergeCell ref="P391:T391"/>
    <mergeCell ref="U391:X391"/>
    <mergeCell ref="S394:X394"/>
    <mergeCell ref="S395:X395"/>
    <mergeCell ref="D391:H391"/>
    <mergeCell ref="C392:H392"/>
    <mergeCell ref="I392:L392"/>
    <mergeCell ref="O392:T392"/>
    <mergeCell ref="U392:X392"/>
    <mergeCell ref="C395:E395"/>
    <mergeCell ref="O395:Q395"/>
    <mergeCell ref="G394:L394"/>
    <mergeCell ref="G395:L395"/>
    <mergeCell ref="O385:T385"/>
    <mergeCell ref="U385:X385"/>
    <mergeCell ref="C383:H383"/>
    <mergeCell ref="C384:H384"/>
    <mergeCell ref="I384:L384"/>
    <mergeCell ref="O384:T384"/>
    <mergeCell ref="U384:X384"/>
    <mergeCell ref="C385:H385"/>
    <mergeCell ref="I385:L385"/>
    <mergeCell ref="C386:H386"/>
    <mergeCell ref="I386:L386"/>
    <mergeCell ref="O386:T386"/>
    <mergeCell ref="U386:X386"/>
    <mergeCell ref="I387:L387"/>
    <mergeCell ref="O387:T387"/>
    <mergeCell ref="U387:X387"/>
    <mergeCell ref="C387:H387"/>
    <mergeCell ref="C378:H378"/>
    <mergeCell ref="I378:L378"/>
    <mergeCell ref="O378:T378"/>
    <mergeCell ref="U378:X378"/>
    <mergeCell ref="I379:L379"/>
    <mergeCell ref="O379:T379"/>
    <mergeCell ref="U379:X379"/>
    <mergeCell ref="C379:H379"/>
    <mergeCell ref="C380:H380"/>
    <mergeCell ref="I380:L380"/>
    <mergeCell ref="O380:T380"/>
    <mergeCell ref="U380:X380"/>
    <mergeCell ref="C381:H381"/>
    <mergeCell ref="I381:L381"/>
    <mergeCell ref="O382:T382"/>
    <mergeCell ref="O383:T383"/>
    <mergeCell ref="O381:T381"/>
    <mergeCell ref="U381:X381"/>
    <mergeCell ref="C382:H382"/>
    <mergeCell ref="I382:L382"/>
    <mergeCell ref="U382:X382"/>
    <mergeCell ref="I383:L383"/>
    <mergeCell ref="U383:X383"/>
    <mergeCell ref="F339:G339"/>
    <mergeCell ref="R339:S339"/>
    <mergeCell ref="D340:J340"/>
    <mergeCell ref="P340:V340"/>
    <mergeCell ref="C342:H342"/>
    <mergeCell ref="I342:L342"/>
    <mergeCell ref="O377:T377"/>
    <mergeCell ref="U377:X377"/>
    <mergeCell ref="C375:H375"/>
    <mergeCell ref="C376:H376"/>
    <mergeCell ref="I376:L376"/>
    <mergeCell ref="O376:T376"/>
    <mergeCell ref="U376:X376"/>
    <mergeCell ref="C377:H377"/>
    <mergeCell ref="I377:L377"/>
    <mergeCell ref="S333:X333"/>
    <mergeCell ref="S334:X334"/>
    <mergeCell ref="C347:H347"/>
    <mergeCell ref="I347:L347"/>
    <mergeCell ref="O347:T347"/>
    <mergeCell ref="U347:X347"/>
    <mergeCell ref="I348:L348"/>
    <mergeCell ref="O348:T348"/>
    <mergeCell ref="U348:X348"/>
    <mergeCell ref="C348:H348"/>
    <mergeCell ref="C349:H349"/>
    <mergeCell ref="I349:L349"/>
    <mergeCell ref="O349:T349"/>
    <mergeCell ref="U349:X349"/>
    <mergeCell ref="C350:H350"/>
    <mergeCell ref="I350:L350"/>
    <mergeCell ref="O351:T351"/>
    <mergeCell ref="O163:T163"/>
    <mergeCell ref="U163:X163"/>
    <mergeCell ref="C161:H161"/>
    <mergeCell ref="C162:H162"/>
    <mergeCell ref="I162:L162"/>
    <mergeCell ref="O162:T162"/>
    <mergeCell ref="U162:X162"/>
    <mergeCell ref="C163:H163"/>
    <mergeCell ref="I163:L163"/>
    <mergeCell ref="I178:L178"/>
    <mergeCell ref="P178:T178"/>
    <mergeCell ref="G176:L176"/>
    <mergeCell ref="S176:X176"/>
    <mergeCell ref="C177:E177"/>
    <mergeCell ref="G177:L177"/>
    <mergeCell ref="O177:Q177"/>
    <mergeCell ref="S177:X177"/>
    <mergeCell ref="U178:X178"/>
    <mergeCell ref="C172:H172"/>
    <mergeCell ref="I172:L172"/>
    <mergeCell ref="O172:T172"/>
    <mergeCell ref="U172:X172"/>
    <mergeCell ref="I173:L173"/>
    <mergeCell ref="O173:T173"/>
    <mergeCell ref="U173:X173"/>
    <mergeCell ref="C173:H173"/>
    <mergeCell ref="C174:H174"/>
    <mergeCell ref="I174:L174"/>
    <mergeCell ref="O174:T174"/>
    <mergeCell ref="U174:X174"/>
    <mergeCell ref="C175:H175"/>
    <mergeCell ref="I175:L175"/>
    <mergeCell ref="I147:L147"/>
    <mergeCell ref="U147:X147"/>
    <mergeCell ref="S150:X150"/>
    <mergeCell ref="S151:X151"/>
    <mergeCell ref="D147:H147"/>
    <mergeCell ref="C148:H148"/>
    <mergeCell ref="I148:L148"/>
    <mergeCell ref="O148:T148"/>
    <mergeCell ref="U148:X148"/>
    <mergeCell ref="C151:E151"/>
    <mergeCell ref="O151:Q151"/>
    <mergeCell ref="O160:T160"/>
    <mergeCell ref="O161:T161"/>
    <mergeCell ref="O159:T159"/>
    <mergeCell ref="U159:X159"/>
    <mergeCell ref="C160:H160"/>
    <mergeCell ref="I160:L160"/>
    <mergeCell ref="U160:X160"/>
    <mergeCell ref="I161:L161"/>
    <mergeCell ref="U161:X161"/>
    <mergeCell ref="G150:L150"/>
    <mergeCell ref="G151:L151"/>
    <mergeCell ref="C155:D155"/>
    <mergeCell ref="J155:L155"/>
    <mergeCell ref="O155:P155"/>
    <mergeCell ref="R155:U155"/>
    <mergeCell ref="V155:X155"/>
    <mergeCell ref="F155:I155"/>
    <mergeCell ref="O167:T167"/>
    <mergeCell ref="U167:X167"/>
    <mergeCell ref="C130:H130"/>
    <mergeCell ref="C131:H131"/>
    <mergeCell ref="I131:L131"/>
    <mergeCell ref="O131:T131"/>
    <mergeCell ref="U131:X131"/>
    <mergeCell ref="C132:H132"/>
    <mergeCell ref="I132:L132"/>
    <mergeCell ref="C133:H133"/>
    <mergeCell ref="I133:L133"/>
    <mergeCell ref="O133:T133"/>
    <mergeCell ref="U133:X133"/>
    <mergeCell ref="I134:L134"/>
    <mergeCell ref="O134:T134"/>
    <mergeCell ref="U134:X134"/>
    <mergeCell ref="O144:T144"/>
    <mergeCell ref="U144:X144"/>
    <mergeCell ref="C142:H142"/>
    <mergeCell ref="C143:H143"/>
    <mergeCell ref="I143:L143"/>
    <mergeCell ref="O143:T143"/>
    <mergeCell ref="U143:X143"/>
    <mergeCell ref="C144:H144"/>
    <mergeCell ref="I144:L144"/>
    <mergeCell ref="P146:T146"/>
    <mergeCell ref="P147:T147"/>
    <mergeCell ref="C145:H145"/>
    <mergeCell ref="O145:T145"/>
    <mergeCell ref="D146:H146"/>
    <mergeCell ref="I146:L146"/>
    <mergeCell ref="U146:X146"/>
    <mergeCell ref="F156:G156"/>
    <mergeCell ref="R156:S156"/>
    <mergeCell ref="D157:J157"/>
    <mergeCell ref="P157:V157"/>
    <mergeCell ref="C159:H159"/>
    <mergeCell ref="I159:L159"/>
    <mergeCell ref="C118:H118"/>
    <mergeCell ref="I118:L118"/>
    <mergeCell ref="O118:T118"/>
    <mergeCell ref="U118:X118"/>
    <mergeCell ref="G120:L120"/>
    <mergeCell ref="S120:X120"/>
    <mergeCell ref="C121:E121"/>
    <mergeCell ref="S121:X121"/>
    <mergeCell ref="G121:L121"/>
    <mergeCell ref="O121:Q121"/>
    <mergeCell ref="C124:D124"/>
    <mergeCell ref="J124:L124"/>
    <mergeCell ref="O124:P124"/>
    <mergeCell ref="R124:U124"/>
    <mergeCell ref="V124:X124"/>
    <mergeCell ref="O128:T128"/>
    <mergeCell ref="U128:X128"/>
    <mergeCell ref="F124:I124"/>
    <mergeCell ref="C137:H137"/>
    <mergeCell ref="I137:L137"/>
    <mergeCell ref="O137:T137"/>
    <mergeCell ref="U137:X137"/>
    <mergeCell ref="I138:L138"/>
    <mergeCell ref="O138:T138"/>
    <mergeCell ref="U138:X138"/>
    <mergeCell ref="C138:H138"/>
    <mergeCell ref="C139:H139"/>
    <mergeCell ref="I139:L139"/>
    <mergeCell ref="O139:T139"/>
    <mergeCell ref="U139:X139"/>
    <mergeCell ref="C140:H140"/>
    <mergeCell ref="I140:L140"/>
    <mergeCell ref="O141:T141"/>
    <mergeCell ref="O142:T142"/>
    <mergeCell ref="O140:T140"/>
    <mergeCell ref="U140:X140"/>
    <mergeCell ref="C141:H141"/>
    <mergeCell ref="I141:L141"/>
    <mergeCell ref="U141:X141"/>
    <mergeCell ref="I142:L142"/>
    <mergeCell ref="U142:X142"/>
    <mergeCell ref="I100:L100"/>
    <mergeCell ref="C101:H101"/>
    <mergeCell ref="I101:L101"/>
    <mergeCell ref="C102:H102"/>
    <mergeCell ref="I102:L102"/>
    <mergeCell ref="C115:H115"/>
    <mergeCell ref="G116:L116"/>
    <mergeCell ref="S116:X116"/>
    <mergeCell ref="C117:E117"/>
    <mergeCell ref="G117:L117"/>
    <mergeCell ref="O117:Q117"/>
    <mergeCell ref="S117:X117"/>
    <mergeCell ref="O136:T136"/>
    <mergeCell ref="U136:X136"/>
    <mergeCell ref="C134:H134"/>
    <mergeCell ref="C135:H135"/>
    <mergeCell ref="I135:L135"/>
    <mergeCell ref="O135:T135"/>
    <mergeCell ref="U135:X135"/>
    <mergeCell ref="C136:H136"/>
    <mergeCell ref="I136:L136"/>
    <mergeCell ref="F125:G125"/>
    <mergeCell ref="R125:S125"/>
    <mergeCell ref="D126:J126"/>
    <mergeCell ref="P126:V126"/>
    <mergeCell ref="C128:H128"/>
    <mergeCell ref="I128:L128"/>
    <mergeCell ref="C129:H129"/>
    <mergeCell ref="I129:L129"/>
    <mergeCell ref="O129:T129"/>
    <mergeCell ref="U129:X129"/>
    <mergeCell ref="I130:L130"/>
    <mergeCell ref="C114:H114"/>
    <mergeCell ref="I114:L114"/>
    <mergeCell ref="O114:T114"/>
    <mergeCell ref="U114:X114"/>
    <mergeCell ref="O115:T115"/>
    <mergeCell ref="U115:X115"/>
    <mergeCell ref="O130:T130"/>
    <mergeCell ref="U130:X130"/>
    <mergeCell ref="O132:T132"/>
    <mergeCell ref="U132:X132"/>
    <mergeCell ref="R94:U94"/>
    <mergeCell ref="R95:S95"/>
    <mergeCell ref="C90:E90"/>
    <mergeCell ref="C94:D94"/>
    <mergeCell ref="F94:I94"/>
    <mergeCell ref="J94:L94"/>
    <mergeCell ref="O94:P94"/>
    <mergeCell ref="V94:X94"/>
    <mergeCell ref="F95:G95"/>
    <mergeCell ref="O98:T98"/>
    <mergeCell ref="O99:T99"/>
    <mergeCell ref="O100:T100"/>
    <mergeCell ref="U100:X100"/>
    <mergeCell ref="O101:T101"/>
    <mergeCell ref="U101:X101"/>
    <mergeCell ref="O102:T102"/>
    <mergeCell ref="U102:X102"/>
    <mergeCell ref="D96:J96"/>
    <mergeCell ref="P96:V96"/>
    <mergeCell ref="C98:H98"/>
    <mergeCell ref="I98:L98"/>
    <mergeCell ref="U98:X98"/>
    <mergeCell ref="I99:L99"/>
    <mergeCell ref="U99:X99"/>
    <mergeCell ref="C103:H103"/>
    <mergeCell ref="I103:L103"/>
    <mergeCell ref="O111:T111"/>
    <mergeCell ref="U111:X111"/>
    <mergeCell ref="C109:H109"/>
    <mergeCell ref="C110:H110"/>
    <mergeCell ref="I110:L110"/>
    <mergeCell ref="O110:T110"/>
    <mergeCell ref="U110:X110"/>
    <mergeCell ref="C111:H111"/>
    <mergeCell ref="I111:L111"/>
    <mergeCell ref="C112:H112"/>
    <mergeCell ref="I112:L112"/>
    <mergeCell ref="O112:T112"/>
    <mergeCell ref="U112:X112"/>
    <mergeCell ref="I113:L113"/>
    <mergeCell ref="O113:T113"/>
    <mergeCell ref="U113:X113"/>
    <mergeCell ref="C113:H113"/>
    <mergeCell ref="G89:L89"/>
    <mergeCell ref="S89:X89"/>
    <mergeCell ref="G90:L90"/>
    <mergeCell ref="O90:Q90"/>
    <mergeCell ref="S90:X90"/>
    <mergeCell ref="O108:T108"/>
    <mergeCell ref="O109:T109"/>
    <mergeCell ref="O107:T107"/>
    <mergeCell ref="U107:X107"/>
    <mergeCell ref="C108:H108"/>
    <mergeCell ref="I108:L108"/>
    <mergeCell ref="U108:X108"/>
    <mergeCell ref="I109:L109"/>
    <mergeCell ref="U109:X109"/>
    <mergeCell ref="C104:H104"/>
    <mergeCell ref="I104:L104"/>
    <mergeCell ref="O104:T104"/>
    <mergeCell ref="U104:X104"/>
    <mergeCell ref="I105:L105"/>
    <mergeCell ref="O105:T105"/>
    <mergeCell ref="U105:X105"/>
    <mergeCell ref="C105:H105"/>
    <mergeCell ref="C106:H106"/>
    <mergeCell ref="I106:L106"/>
    <mergeCell ref="O106:T106"/>
    <mergeCell ref="U106:X106"/>
    <mergeCell ref="C107:H107"/>
    <mergeCell ref="I107:L107"/>
    <mergeCell ref="O103:T103"/>
    <mergeCell ref="U103:X103"/>
    <mergeCell ref="C99:H99"/>
    <mergeCell ref="C100:H100"/>
    <mergeCell ref="C87:H87"/>
    <mergeCell ref="I87:L87"/>
    <mergeCell ref="O60:Q60"/>
    <mergeCell ref="S60:X60"/>
    <mergeCell ref="I56:L56"/>
    <mergeCell ref="G57:L57"/>
    <mergeCell ref="S57:X57"/>
    <mergeCell ref="C58:E58"/>
    <mergeCell ref="G58:L58"/>
    <mergeCell ref="O58:Q58"/>
    <mergeCell ref="C60:E60"/>
    <mergeCell ref="G59:L59"/>
    <mergeCell ref="G60:L60"/>
    <mergeCell ref="C63:D63"/>
    <mergeCell ref="J63:L63"/>
    <mergeCell ref="O63:P63"/>
    <mergeCell ref="R63:U63"/>
    <mergeCell ref="V63:X63"/>
    <mergeCell ref="O67:T67"/>
    <mergeCell ref="U67:X67"/>
    <mergeCell ref="F63:I63"/>
    <mergeCell ref="F64:G64"/>
    <mergeCell ref="R64:S64"/>
    <mergeCell ref="D65:J65"/>
    <mergeCell ref="P65:V65"/>
    <mergeCell ref="C67:H67"/>
    <mergeCell ref="I67:L67"/>
    <mergeCell ref="O71:T71"/>
    <mergeCell ref="U71:X71"/>
    <mergeCell ref="O87:T87"/>
    <mergeCell ref="U87:X87"/>
    <mergeCell ref="C82:H82"/>
    <mergeCell ref="I82:L82"/>
    <mergeCell ref="O82:T82"/>
    <mergeCell ref="U82:X82"/>
    <mergeCell ref="C83:H83"/>
    <mergeCell ref="I83:L83"/>
    <mergeCell ref="O83:T83"/>
    <mergeCell ref="U83:X83"/>
    <mergeCell ref="C84:H84"/>
    <mergeCell ref="O84:T84"/>
    <mergeCell ref="I85:L85"/>
    <mergeCell ref="P85:T85"/>
    <mergeCell ref="U85:X85"/>
    <mergeCell ref="D85:H85"/>
    <mergeCell ref="D86:H86"/>
    <mergeCell ref="I86:L86"/>
    <mergeCell ref="P86:T86"/>
    <mergeCell ref="U86:X86"/>
    <mergeCell ref="O79:T79"/>
    <mergeCell ref="U79:X79"/>
    <mergeCell ref="C77:H77"/>
    <mergeCell ref="C78:H78"/>
    <mergeCell ref="I78:L78"/>
    <mergeCell ref="O78:T78"/>
    <mergeCell ref="U78:X78"/>
    <mergeCell ref="C79:H79"/>
    <mergeCell ref="I79:L79"/>
    <mergeCell ref="C80:H80"/>
    <mergeCell ref="I80:L80"/>
    <mergeCell ref="O80:T80"/>
    <mergeCell ref="U80:X80"/>
    <mergeCell ref="I81:L81"/>
    <mergeCell ref="O81:T81"/>
    <mergeCell ref="U81:X81"/>
    <mergeCell ref="C81:H81"/>
    <mergeCell ref="I73:L73"/>
    <mergeCell ref="O73:T73"/>
    <mergeCell ref="U73:X73"/>
    <mergeCell ref="C73:H73"/>
    <mergeCell ref="C74:H74"/>
    <mergeCell ref="I74:L74"/>
    <mergeCell ref="O74:T74"/>
    <mergeCell ref="U74:X74"/>
    <mergeCell ref="C75:H75"/>
    <mergeCell ref="I75:L75"/>
    <mergeCell ref="O76:T76"/>
    <mergeCell ref="O77:T77"/>
    <mergeCell ref="O75:T75"/>
    <mergeCell ref="U75:X75"/>
    <mergeCell ref="C76:H76"/>
    <mergeCell ref="I76:L76"/>
    <mergeCell ref="U76:X76"/>
    <mergeCell ref="I77:L77"/>
    <mergeCell ref="U77:X77"/>
    <mergeCell ref="C68:H68"/>
    <mergeCell ref="I68:L68"/>
    <mergeCell ref="O68:T68"/>
    <mergeCell ref="U68:X68"/>
    <mergeCell ref="I69:L69"/>
    <mergeCell ref="O69:T69"/>
    <mergeCell ref="U69:X69"/>
    <mergeCell ref="C69:H69"/>
    <mergeCell ref="C70:H70"/>
    <mergeCell ref="I70:L70"/>
    <mergeCell ref="O70:T70"/>
    <mergeCell ref="U70:X70"/>
    <mergeCell ref="C71:H71"/>
    <mergeCell ref="I71:L71"/>
    <mergeCell ref="C72:H72"/>
    <mergeCell ref="I72:L72"/>
    <mergeCell ref="O72:T72"/>
    <mergeCell ref="U72:X72"/>
    <mergeCell ref="C53:H53"/>
    <mergeCell ref="C54:H54"/>
    <mergeCell ref="C52:H52"/>
    <mergeCell ref="I52:L52"/>
    <mergeCell ref="O52:T52"/>
    <mergeCell ref="U52:X52"/>
    <mergeCell ref="I53:L53"/>
    <mergeCell ref="O53:T53"/>
    <mergeCell ref="U53:X53"/>
    <mergeCell ref="P55:T55"/>
    <mergeCell ref="P56:T56"/>
    <mergeCell ref="O54:T54"/>
    <mergeCell ref="U54:X54"/>
    <mergeCell ref="D55:H55"/>
    <mergeCell ref="I55:L55"/>
    <mergeCell ref="U55:X55"/>
    <mergeCell ref="D56:H56"/>
    <mergeCell ref="U56:X56"/>
    <mergeCell ref="C46:H46"/>
    <mergeCell ref="I46:L46"/>
    <mergeCell ref="O46:T46"/>
    <mergeCell ref="U46:X46"/>
    <mergeCell ref="C47:H47"/>
    <mergeCell ref="I47:L47"/>
    <mergeCell ref="O48:T48"/>
    <mergeCell ref="O49:T49"/>
    <mergeCell ref="O47:T47"/>
    <mergeCell ref="U47:X47"/>
    <mergeCell ref="C48:H48"/>
    <mergeCell ref="I48:L48"/>
    <mergeCell ref="U48:X48"/>
    <mergeCell ref="I49:L49"/>
    <mergeCell ref="U49:X49"/>
    <mergeCell ref="O51:T51"/>
    <mergeCell ref="U51:X51"/>
    <mergeCell ref="C49:H49"/>
    <mergeCell ref="C50:H50"/>
    <mergeCell ref="I50:L50"/>
    <mergeCell ref="O50:T50"/>
    <mergeCell ref="U50:X50"/>
    <mergeCell ref="C51:H51"/>
    <mergeCell ref="I51:L51"/>
    <mergeCell ref="C11:H11"/>
    <mergeCell ref="I11:L11"/>
    <mergeCell ref="O11:T11"/>
    <mergeCell ref="U11:X11"/>
    <mergeCell ref="C7:H7"/>
    <mergeCell ref="C8:H8"/>
    <mergeCell ref="I8:L8"/>
    <mergeCell ref="C9:H9"/>
    <mergeCell ref="I9:L9"/>
    <mergeCell ref="C10:H10"/>
    <mergeCell ref="I10:L10"/>
    <mergeCell ref="O15:T15"/>
    <mergeCell ref="U15:X15"/>
    <mergeCell ref="S58:X58"/>
    <mergeCell ref="S59:X59"/>
    <mergeCell ref="O43:T43"/>
    <mergeCell ref="U43:X43"/>
    <mergeCell ref="C41:H41"/>
    <mergeCell ref="C42:H42"/>
    <mergeCell ref="I42:L42"/>
    <mergeCell ref="O42:T42"/>
    <mergeCell ref="U42:X42"/>
    <mergeCell ref="C43:H43"/>
    <mergeCell ref="I43:L43"/>
    <mergeCell ref="C44:H44"/>
    <mergeCell ref="I44:L44"/>
    <mergeCell ref="O44:T44"/>
    <mergeCell ref="U44:X44"/>
    <mergeCell ref="I45:L45"/>
    <mergeCell ref="O45:T45"/>
    <mergeCell ref="U45:X45"/>
    <mergeCell ref="C45:H45"/>
    <mergeCell ref="C2:D2"/>
    <mergeCell ref="F2:I2"/>
    <mergeCell ref="J2:L2"/>
    <mergeCell ref="O2:P2"/>
    <mergeCell ref="R2:U2"/>
    <mergeCell ref="V2:X2"/>
    <mergeCell ref="R3:S3"/>
    <mergeCell ref="P4:V4"/>
    <mergeCell ref="O6:T6"/>
    <mergeCell ref="O7:T7"/>
    <mergeCell ref="O8:T8"/>
    <mergeCell ref="U8:X8"/>
    <mergeCell ref="O9:T9"/>
    <mergeCell ref="U9:X9"/>
    <mergeCell ref="O10:T10"/>
    <mergeCell ref="U10:X10"/>
    <mergeCell ref="F3:G3"/>
    <mergeCell ref="D4:J4"/>
    <mergeCell ref="C6:H6"/>
    <mergeCell ref="I6:L6"/>
    <mergeCell ref="U6:X6"/>
    <mergeCell ref="I7:L7"/>
    <mergeCell ref="U7:X7"/>
    <mergeCell ref="C40:H40"/>
    <mergeCell ref="I40:L40"/>
    <mergeCell ref="O40:T40"/>
    <mergeCell ref="U40:X40"/>
    <mergeCell ref="I41:L41"/>
    <mergeCell ref="O41:T41"/>
    <mergeCell ref="U41:X41"/>
    <mergeCell ref="O33:P33"/>
    <mergeCell ref="R33:U33"/>
    <mergeCell ref="G28:L28"/>
    <mergeCell ref="S28:X28"/>
    <mergeCell ref="C29:E29"/>
    <mergeCell ref="G29:L29"/>
    <mergeCell ref="O29:Q29"/>
    <mergeCell ref="S29:X29"/>
    <mergeCell ref="C33:D33"/>
    <mergeCell ref="V33:X33"/>
    <mergeCell ref="I37:L37"/>
    <mergeCell ref="O37:T37"/>
    <mergeCell ref="U37:X37"/>
    <mergeCell ref="F33:I33"/>
    <mergeCell ref="J33:L33"/>
    <mergeCell ref="F34:G34"/>
    <mergeCell ref="R34:S34"/>
    <mergeCell ref="D35:J35"/>
    <mergeCell ref="P35:V35"/>
    <mergeCell ref="C37:H37"/>
    <mergeCell ref="C38:H38"/>
    <mergeCell ref="I38:L38"/>
    <mergeCell ref="O38:T38"/>
    <mergeCell ref="U38:X38"/>
    <mergeCell ref="I39:L39"/>
    <mergeCell ref="O39:T39"/>
    <mergeCell ref="U39:X39"/>
    <mergeCell ref="O23:T23"/>
    <mergeCell ref="P24:T24"/>
    <mergeCell ref="C22:H22"/>
    <mergeCell ref="I22:L22"/>
    <mergeCell ref="O22:T22"/>
    <mergeCell ref="U22:X22"/>
    <mergeCell ref="C23:H23"/>
    <mergeCell ref="I24:L24"/>
    <mergeCell ref="U24:X24"/>
    <mergeCell ref="O26:T26"/>
    <mergeCell ref="U26:X26"/>
    <mergeCell ref="D24:H24"/>
    <mergeCell ref="D25:H25"/>
    <mergeCell ref="I25:L25"/>
    <mergeCell ref="P25:T25"/>
    <mergeCell ref="U25:X25"/>
    <mergeCell ref="C26:H26"/>
    <mergeCell ref="I26:L26"/>
    <mergeCell ref="I17:L17"/>
    <mergeCell ref="O17:T17"/>
    <mergeCell ref="U17:X17"/>
    <mergeCell ref="C17:H17"/>
    <mergeCell ref="C18:H18"/>
    <mergeCell ref="I18:L18"/>
    <mergeCell ref="O18:T18"/>
    <mergeCell ref="U18:X18"/>
    <mergeCell ref="C19:H19"/>
    <mergeCell ref="I19:L19"/>
    <mergeCell ref="O21:T21"/>
    <mergeCell ref="U21:X21"/>
    <mergeCell ref="O19:T19"/>
    <mergeCell ref="U19:X19"/>
    <mergeCell ref="C20:H20"/>
    <mergeCell ref="I20:L20"/>
    <mergeCell ref="O20:T20"/>
    <mergeCell ref="U20:X20"/>
    <mergeCell ref="C21:H21"/>
    <mergeCell ref="C12:H12"/>
    <mergeCell ref="I12:L12"/>
    <mergeCell ref="O12:T12"/>
    <mergeCell ref="U12:X12"/>
    <mergeCell ref="I13:L13"/>
    <mergeCell ref="O13:T13"/>
    <mergeCell ref="U13:X13"/>
    <mergeCell ref="C13:H13"/>
    <mergeCell ref="C14:H14"/>
    <mergeCell ref="I14:L14"/>
    <mergeCell ref="O14:T14"/>
    <mergeCell ref="U14:X14"/>
    <mergeCell ref="C15:H15"/>
    <mergeCell ref="I15:L15"/>
    <mergeCell ref="C16:H16"/>
    <mergeCell ref="I16:L16"/>
    <mergeCell ref="O16:T16"/>
    <mergeCell ref="U16:X16"/>
  </mergeCells>
  <conditionalFormatting sqref="J2:L2 V2:X2 H3:H4 T3:T4 C4:G4 I4:J4 O4:S4 U4:V4 C7:H22 O7:T22 C29:E29 G29:L29 O29:Q29 S29:X29 J33:L33 V33:X33 H34:H35 T34:T35 C35:G35 I35:J35 O35:S35 U35:V35 C38:H53 O38:T53 C60:E60 G60:L60 O60:Q60 S60:X60 J63:L63 V63:X63 H64:H65 T64:T65 C65:G65 I65:J65 O65:S65 U65:V65 C68:H83 O68:T83 C90:E90 G90:L90 O90:Q90 S90:X90 J94:L94 V94:X94 H95:H96 T95:T96 C96:G96 I96:J96 O96:S96 U96:V96 C99:H114 O99:T114 C121:E121 G121:L121 O121:Q121 S121:X121 J124:L124 V124:X124 H125:H126 T125:T126 C126:G126 I126:J126 O126:S126 U126:V126 C129:H144 O129:T144 G150:L151 C151:E151 O151:Q151 S151:X151 J155:L155 V155:X155 H156:H157 T156:T157 C157:G157 I157:J157 O157:S157 U157:V157 C160:H175 O160:T175 C182:E182 G182:L182 O182:Q182 S182:X182 J185:L185 V185:X185 H186:H187 T186:T187 C187:G187 I187:J187 O187:S187 U187:V187 C190:H205 O190:T205 C212:E212 G212:L212 O212:Q212 S212:X212 J216:L216 V216:X216 H217:H218 T217:T218 C218:G218 I218:J218 O218:S218 U218:V218 C221:H236 O221:T236 C243:E243 G243:L243 O243:Q243 S243:X243 J246:L246 V246:X246 H247:H248 T247:T248 C248:G248 I248:J248 O248:S248 U248:V248 C251:H266 O251:T266 C273:E273 G273:L273 O273:Q273 S273:X273 J277:L277 V277:X277 H278:H279 T278:T279 C279:G279 I279:J279 O279:S279 U279:V279 C282:H297 O282:T297 C304:E304 G304:L304 O304:Q304 S304:X304 I307:L307 V307:Y307 G308:H309 T308:U309 C309:F309 I309:J309 O309:S309 V309 C312:H327 O312:T327 C334:E334 G334:L334 O334:Q334 S334:X334 J338:L338 V338:X338 H339:H340 T339:T340 C340:G340 I340:J340 O340:S340 U340:V340 C343:H358 O343:T358 C365:E365 G365:L365 O365:Q365 S365:X365 J368:L368 V368:X368 H369:H370 T369:T370 C370:G370 I370:J370 O370:S370 U370:V370 C373:H388 O373:T388 C395:E395 G395:L395 O395:Q395 S395:X395 J399:L399 V399:X399 H400:H401 T400:T401 C401:G401 I401:J401 O401:S401 U401:V401 C404:H419 O404:T419 C426:E426 G426:L426 O426:Q426 S426:X426 J429:L429 V429:X429 H430:H431 T430:T431 C431:G431 I431:J431 O431:S431 U431:V431 C434:H449 O434:T449 C456:E456 G456:L456 O456:Q456 S456:X456 J460:L460 V460:X460 H461:H462 T461:T462 C462:G462 I462:J462 O462:S462 U462:V462 C465:H480 O465:T480 C487:E487 G487:L487 O487:Q487 S487:X487 J490:L490 V490:X490 H491:H492 T491:T492 C492:G492 I492:J492 O492:S492 U492:V492 C495:H510 O495:T510 C517:E517 G517:L517 O517:Q517 S517:X517 J521:L521 V521:X521 H522:H523 T522:T523 C523:G523 I523:J523 O523:S523 U523:V523 C526:H541 O526:T541 C548:E548 G548:L548 O548:Q548 S548:X548">
    <cfRule type="cellIs" dxfId="11" priority="1" stopIfTrue="1" operator="equal">
      <formula>0</formula>
    </cfRule>
  </conditionalFormatting>
  <conditionalFormatting sqref="C117:E117 G117:L117">
    <cfRule type="cellIs" dxfId="10" priority="2" stopIfTrue="1" operator="equal">
      <formula>0</formula>
    </cfRule>
  </conditionalFormatting>
  <conditionalFormatting sqref="O117:Q117 S117:X117">
    <cfRule type="cellIs" dxfId="9" priority="3" stopIfTrue="1" operator="equal">
      <formula>0</formula>
    </cfRule>
  </conditionalFormatting>
  <conditionalFormatting sqref="C177:E177 G177:L177">
    <cfRule type="cellIs" dxfId="8" priority="4" stopIfTrue="1" operator="equal">
      <formula>0</formula>
    </cfRule>
  </conditionalFormatting>
  <conditionalFormatting sqref="O177:Q177 S177:X177">
    <cfRule type="cellIs" dxfId="7" priority="5" stopIfTrue="1" operator="equal">
      <formula>0</formula>
    </cfRule>
  </conditionalFormatting>
  <conditionalFormatting sqref="C238:E238 G238:L238">
    <cfRule type="cellIs" dxfId="6" priority="6" stopIfTrue="1" operator="equal">
      <formula>0</formula>
    </cfRule>
  </conditionalFormatting>
  <conditionalFormatting sqref="O238:Q238 S238:X238">
    <cfRule type="cellIs" dxfId="5" priority="7" stopIfTrue="1" operator="equal">
      <formula>0</formula>
    </cfRule>
  </conditionalFormatting>
  <conditionalFormatting sqref="C298:E298 G298:L298">
    <cfRule type="cellIs" dxfId="4" priority="8" stopIfTrue="1" operator="equal">
      <formula>0</formula>
    </cfRule>
  </conditionalFormatting>
  <conditionalFormatting sqref="O298:Q298 S298:X298">
    <cfRule type="cellIs" dxfId="3" priority="9" stopIfTrue="1" operator="equal">
      <formula>0</formula>
    </cfRule>
  </conditionalFormatting>
  <conditionalFormatting sqref="C359:E359 G359:L359">
    <cfRule type="cellIs" dxfId="2" priority="10" stopIfTrue="1" operator="equal">
      <formula>0</formula>
    </cfRule>
  </conditionalFormatting>
  <conditionalFormatting sqref="C58:E58 G58:L58">
    <cfRule type="cellIs" dxfId="1" priority="11" stopIfTrue="1" operator="equal">
      <formula>0</formula>
    </cfRule>
  </conditionalFormatting>
  <conditionalFormatting sqref="O58:Q58 S58:X58">
    <cfRule type="cellIs" dxfId="0" priority="12" stopIfTrue="1" operator="equal">
      <formula>0</formula>
    </cfRule>
  </conditionalFormatting>
  <printOptions horizontalCentered="1"/>
  <pageMargins left="0.39370078740157483" right="0.39370078740157483" top="0.19685039370078741" bottom="0.3937007874015748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CZYTAJ</vt:lpstr>
      <vt:lpstr>ZESTAWIENIE</vt:lpstr>
      <vt:lpstr>KARTKI</vt:lpstr>
      <vt:lpstr>KARTKI (WYDRUK)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Antczak</dc:creator>
  <cp:lastModifiedBy>PRACOWNIA2</cp:lastModifiedBy>
  <cp:lastPrinted>2020-06-15T13:37:33Z</cp:lastPrinted>
  <dcterms:created xsi:type="dcterms:W3CDTF">2007-06-11T13:55:47Z</dcterms:created>
  <dcterms:modified xsi:type="dcterms:W3CDTF">2020-06-15T13:38:26Z</dcterms:modified>
</cp:coreProperties>
</file>