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ProbnyEgzOsmJAng2021/"/>
    </mc:Choice>
  </mc:AlternateContent>
  <xr:revisionPtr revIDLastSave="480" documentId="11_9248486D44C93C52631DEA188F3E8C1851038387" xr6:coauthVersionLast="47" xr6:coauthVersionMax="47" xr10:uidLastSave="{D4C936E7-03CD-4515-A5F0-D0EB9256393D}"/>
  <bookViews>
    <workbookView xWindow="-120" yWindow="-120" windowWidth="29040" windowHeight="1764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2" i="1"/>
  <c r="R19" i="1"/>
  <c r="P2" i="1"/>
  <c r="R2" i="1"/>
  <c r="P3" i="1"/>
  <c r="R3" i="1"/>
  <c r="P4" i="1"/>
  <c r="R4" i="1"/>
  <c r="P5" i="1"/>
  <c r="R5" i="1"/>
  <c r="P6" i="1"/>
  <c r="R6" i="1"/>
  <c r="P7" i="1"/>
  <c r="R7" i="1"/>
  <c r="P8" i="1"/>
  <c r="R8" i="1"/>
  <c r="P9" i="1"/>
  <c r="R9" i="1"/>
  <c r="P10" i="1"/>
  <c r="R10" i="1"/>
  <c r="P11" i="1"/>
  <c r="R11" i="1"/>
  <c r="P12" i="1"/>
  <c r="R12" i="1"/>
  <c r="P13" i="1"/>
  <c r="R13" i="1"/>
  <c r="P14" i="1"/>
  <c r="R14" i="1"/>
  <c r="P15" i="1"/>
  <c r="R15" i="1"/>
  <c r="P16" i="1"/>
  <c r="R16" i="1"/>
  <c r="E18" i="1"/>
  <c r="F18" i="1"/>
  <c r="G18" i="1"/>
  <c r="H18" i="1"/>
  <c r="I18" i="1"/>
  <c r="J18" i="1"/>
  <c r="K18" i="1"/>
  <c r="K19" i="1"/>
  <c r="L18" i="1"/>
  <c r="M18" i="1"/>
  <c r="N18" i="1"/>
  <c r="O18" i="1"/>
  <c r="O19" i="1"/>
  <c r="D18" i="1"/>
  <c r="C18" i="1"/>
  <c r="B18" i="1"/>
  <c r="P17" i="1"/>
  <c r="R17" i="1"/>
  <c r="E19" i="1"/>
  <c r="G19" i="1"/>
  <c r="N19" i="1"/>
  <c r="J19" i="1"/>
  <c r="P18" i="1"/>
  <c r="R18" i="1"/>
</calcChain>
</file>

<file path=xl/sharedStrings.xml><?xml version="1.0" encoding="utf-8"?>
<sst xmlns="http://schemas.openxmlformats.org/spreadsheetml/2006/main" count="37" uniqueCount="37">
  <si>
    <t>Suma</t>
  </si>
  <si>
    <t>1 Barnowski Patryk Paweł</t>
  </si>
  <si>
    <t>2 Brzeziński Krystian Szymon</t>
  </si>
  <si>
    <t>3 Górka Jakub Filip</t>
  </si>
  <si>
    <t>4 Jahn Damian Marian</t>
  </si>
  <si>
    <t>5 Klóska Patrycja Aneta</t>
  </si>
  <si>
    <t>6 Kulig Jakub</t>
  </si>
  <si>
    <t>7 Lembas Andżelika Kinga</t>
  </si>
  <si>
    <t>8 Łękawski Filip Paweł</t>
  </si>
  <si>
    <t>10 Ogorzały Magdalena Maria</t>
  </si>
  <si>
    <t>11 Ogórek Emilia Anna</t>
  </si>
  <si>
    <t>12 Padula Michał Kamil</t>
  </si>
  <si>
    <t>13 Pierzchała Miłosz Andrzej</t>
  </si>
  <si>
    <t>14 Poczkajski Dawid Karol</t>
  </si>
  <si>
    <t>15 Podobińska Oliwia Zofia</t>
  </si>
  <si>
    <t>16 Porębski Damian Hubert</t>
  </si>
  <si>
    <t>17 Porębski Karol Piotr</t>
  </si>
  <si>
    <t>Poprawność,%</t>
  </si>
  <si>
    <t>Zad1Słuch</t>
  </si>
  <si>
    <t>Zad2Słuch</t>
  </si>
  <si>
    <t>Zad3Słuch</t>
  </si>
  <si>
    <t>Zad4Słuch</t>
  </si>
  <si>
    <t>Zad5Funk</t>
  </si>
  <si>
    <t>Zad6Funk</t>
  </si>
  <si>
    <t>Zad7Czyt</t>
  </si>
  <si>
    <t>Zad8Czyt</t>
  </si>
  <si>
    <t>Zad9Czyt</t>
  </si>
  <si>
    <t>Zad10Neg</t>
  </si>
  <si>
    <t>Zad12Ś.Język</t>
  </si>
  <si>
    <t>Zad11Ś.Jęz.</t>
  </si>
  <si>
    <t>Zad13Ś.Jęz.</t>
  </si>
  <si>
    <t>Zad14Pisan.</t>
  </si>
  <si>
    <t>Średnie z poszcz. Umiejętności</t>
  </si>
  <si>
    <t>Średnia</t>
  </si>
  <si>
    <t>Mediana</t>
  </si>
  <si>
    <t>Ocena</t>
  </si>
  <si>
    <t>Umiejętność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</si>
</sst>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9" xfId="0" applyBorder="1"/>
    <xf numFmtId="0" fontId="1" fillId="0" borderId="14" xfId="0" applyFont="1" applyBorder="1"/>
    <xf numFmtId="0" fontId="1" fillId="0" borderId="15" xfId="0" applyFont="1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0" fillId="0" borderId="20" xfId="0" applyBorder="1"/>
    <xf numFmtId="0" fontId="1" fillId="0" borderId="2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6" xfId="0" applyFont="1" applyBorder="1"/>
    <xf numFmtId="0" fontId="0" fillId="0" borderId="8" xfId="0" applyBorder="1"/>
    <xf numFmtId="2" fontId="0" fillId="2" borderId="4" xfId="0" applyNumberFormat="1" applyFill="1" applyBorder="1"/>
    <xf numFmtId="0" fontId="0" fillId="2" borderId="5" xfId="0" applyFill="1" applyBorder="1"/>
    <xf numFmtId="2" fontId="0" fillId="2" borderId="1" xfId="0" applyNumberFormat="1" applyFill="1" applyBorder="1"/>
    <xf numFmtId="0" fontId="0" fillId="2" borderId="7" xfId="0" applyFill="1" applyBorder="1"/>
    <xf numFmtId="2" fontId="0" fillId="2" borderId="9" xfId="0" applyNumberFormat="1" applyFill="1" applyBorder="1"/>
    <xf numFmtId="0" fontId="0" fillId="2" borderId="10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8" xfId="0" applyFill="1" applyBorder="1"/>
    <xf numFmtId="2" fontId="0" fillId="3" borderId="11" xfId="0" applyNumberFormat="1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4" xfId="0" applyFill="1" applyBorder="1"/>
    <xf numFmtId="0" fontId="0" fillId="4" borderId="19" xfId="0" applyFill="1" applyBorder="1"/>
    <xf numFmtId="0" fontId="0" fillId="4" borderId="1" xfId="0" applyFill="1" applyBorder="1"/>
    <xf numFmtId="0" fontId="0" fillId="4" borderId="20" xfId="0" applyFill="1" applyBorder="1"/>
    <xf numFmtId="0" fontId="0" fillId="4" borderId="9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9" xfId="0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9" xfId="0" applyFill="1" applyBorder="1"/>
    <xf numFmtId="0" fontId="0" fillId="7" borderId="4" xfId="0" applyFill="1" applyBorder="1"/>
    <xf numFmtId="0" fontId="0" fillId="7" borderId="1" xfId="0" applyFill="1" applyBorder="1"/>
    <xf numFmtId="0" fontId="0" fillId="7" borderId="9" xfId="0" applyFill="1" applyBorder="1"/>
    <xf numFmtId="0" fontId="0" fillId="8" borderId="4" xfId="0" applyFill="1" applyBorder="1"/>
    <xf numFmtId="0" fontId="0" fillId="8" borderId="1" xfId="0" applyFill="1" applyBorder="1"/>
    <xf numFmtId="0" fontId="0" fillId="8" borderId="9" xfId="0" applyFill="1" applyBorder="1"/>
    <xf numFmtId="0" fontId="0" fillId="9" borderId="27" xfId="0" applyFill="1" applyBorder="1"/>
    <xf numFmtId="0" fontId="0" fillId="9" borderId="28" xfId="0" applyFill="1" applyBorder="1"/>
    <xf numFmtId="0" fontId="0" fillId="9" borderId="29" xfId="0" applyFill="1" applyBorder="1"/>
    <xf numFmtId="2" fontId="0" fillId="4" borderId="18" xfId="0" applyNumberFormat="1" applyFill="1" applyBorder="1"/>
    <xf numFmtId="2" fontId="2" fillId="2" borderId="12" xfId="0" applyNumberFormat="1" applyFont="1" applyFill="1" applyBorder="1"/>
    <xf numFmtId="2" fontId="2" fillId="0" borderId="20" xfId="0" applyNumberFormat="1" applyFont="1" applyBorder="1"/>
    <xf numFmtId="0" fontId="2" fillId="2" borderId="13" xfId="0" applyFont="1" applyFill="1" applyBorder="1"/>
    <xf numFmtId="2" fontId="2" fillId="0" borderId="9" xfId="0" applyNumberFormat="1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workbookViewId="0">
      <selection activeCell="B26" sqref="B26"/>
    </sheetView>
  </sheetViews>
  <sheetFormatPr defaultRowHeight="15" x14ac:dyDescent="0.25"/>
  <cols>
    <col min="1" max="1" width="31" style="1" customWidth="1"/>
    <col min="2" max="2" width="10.28515625" customWidth="1"/>
    <col min="3" max="3" width="10" customWidth="1"/>
    <col min="4" max="4" width="10.140625" customWidth="1"/>
    <col min="5" max="5" width="10.28515625" customWidth="1"/>
    <col min="6" max="6" width="9.5703125" customWidth="1"/>
    <col min="7" max="7" width="10" customWidth="1"/>
    <col min="11" max="11" width="9.85546875" customWidth="1"/>
    <col min="12" max="12" width="11.42578125" customWidth="1"/>
    <col min="13" max="13" width="12.140625" customWidth="1"/>
    <col min="14" max="14" width="10.7109375" customWidth="1"/>
    <col min="15" max="15" width="10.85546875" customWidth="1"/>
  </cols>
  <sheetData>
    <row r="1" spans="1:19" ht="15.75" thickBot="1" x14ac:dyDescent="0.3">
      <c r="A1" s="9" t="s">
        <v>36</v>
      </c>
      <c r="B1" s="7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29</v>
      </c>
      <c r="M1" s="4" t="s">
        <v>28</v>
      </c>
      <c r="N1" s="4" t="s">
        <v>30</v>
      </c>
      <c r="O1" s="14" t="s">
        <v>31</v>
      </c>
      <c r="P1" s="3" t="s">
        <v>0</v>
      </c>
      <c r="Q1" s="5" t="s">
        <v>35</v>
      </c>
      <c r="R1" s="4" t="s">
        <v>17</v>
      </c>
      <c r="S1" s="6"/>
    </row>
    <row r="2" spans="1:19" ht="15.75" thickBot="1" x14ac:dyDescent="0.3">
      <c r="A2" s="13" t="s">
        <v>1</v>
      </c>
      <c r="B2" s="28">
        <v>2</v>
      </c>
      <c r="C2" s="29">
        <v>0</v>
      </c>
      <c r="D2" s="29">
        <v>1</v>
      </c>
      <c r="E2" s="29">
        <v>1</v>
      </c>
      <c r="F2" s="34">
        <v>1</v>
      </c>
      <c r="G2" s="34">
        <v>0</v>
      </c>
      <c r="H2" s="37">
        <v>2</v>
      </c>
      <c r="I2" s="37">
        <v>0</v>
      </c>
      <c r="J2" s="37">
        <v>0</v>
      </c>
      <c r="K2" s="40">
        <v>1</v>
      </c>
      <c r="L2" s="43">
        <v>2</v>
      </c>
      <c r="M2" s="43">
        <v>3</v>
      </c>
      <c r="N2" s="43">
        <v>1</v>
      </c>
      <c r="O2" s="46">
        <v>0</v>
      </c>
      <c r="P2" s="22">
        <f>SUM(B2:O2)</f>
        <v>14</v>
      </c>
      <c r="Q2" s="23" t="str">
        <f>IF(P2&gt;=44,"5",IF(P2&gt;=35,"4",IF(P2&gt;=26,"3",IF(P2&gt;=19,"2","1"))))</f>
        <v>1</v>
      </c>
      <c r="R2" s="16">
        <f>(P2*100)/55</f>
        <v>25.454545454545453</v>
      </c>
      <c r="S2" s="17"/>
    </row>
    <row r="3" spans="1:19" ht="15.75" thickBot="1" x14ac:dyDescent="0.3">
      <c r="A3" s="11" t="s">
        <v>2</v>
      </c>
      <c r="B3" s="30">
        <v>5</v>
      </c>
      <c r="C3" s="31">
        <v>4</v>
      </c>
      <c r="D3" s="31">
        <v>3</v>
      </c>
      <c r="E3" s="31">
        <v>4</v>
      </c>
      <c r="F3" s="35">
        <v>3</v>
      </c>
      <c r="G3" s="35">
        <v>1</v>
      </c>
      <c r="H3" s="38">
        <v>2</v>
      </c>
      <c r="I3" s="38">
        <v>3</v>
      </c>
      <c r="J3" s="38">
        <v>4</v>
      </c>
      <c r="K3" s="41">
        <v>3</v>
      </c>
      <c r="L3" s="44">
        <v>1</v>
      </c>
      <c r="M3" s="44">
        <v>2</v>
      </c>
      <c r="N3" s="44">
        <v>1</v>
      </c>
      <c r="O3" s="47">
        <v>9</v>
      </c>
      <c r="P3" s="24">
        <f t="shared" ref="P3:P17" si="0">SUM(B3:O3)</f>
        <v>45</v>
      </c>
      <c r="Q3" s="23" t="str">
        <f t="shared" ref="Q3:Q17" si="1">IF(P3&gt;=44,"5",IF(P3&gt;=35,"4",IF(P3&gt;=26,"3",IF(P3&gt;=19,"2","1"))))</f>
        <v>5</v>
      </c>
      <c r="R3" s="18">
        <f t="shared" ref="R3:R17" si="2">(P3*100)/55</f>
        <v>81.818181818181813</v>
      </c>
      <c r="S3" s="19"/>
    </row>
    <row r="4" spans="1:19" ht="15.75" thickBot="1" x14ac:dyDescent="0.3">
      <c r="A4" s="11" t="s">
        <v>3</v>
      </c>
      <c r="B4" s="30">
        <v>5</v>
      </c>
      <c r="C4" s="31">
        <v>4</v>
      </c>
      <c r="D4" s="31">
        <v>3</v>
      </c>
      <c r="E4" s="31">
        <v>4</v>
      </c>
      <c r="F4" s="35">
        <v>3</v>
      </c>
      <c r="G4" s="35">
        <v>2</v>
      </c>
      <c r="H4" s="38">
        <v>2</v>
      </c>
      <c r="I4" s="38">
        <v>3</v>
      </c>
      <c r="J4" s="38">
        <v>4</v>
      </c>
      <c r="K4" s="41">
        <v>3</v>
      </c>
      <c r="L4" s="44">
        <v>2</v>
      </c>
      <c r="M4" s="44">
        <v>2</v>
      </c>
      <c r="N4" s="44">
        <v>1</v>
      </c>
      <c r="O4" s="47">
        <v>9</v>
      </c>
      <c r="P4" s="24">
        <f t="shared" si="0"/>
        <v>47</v>
      </c>
      <c r="Q4" s="23" t="str">
        <f t="shared" si="1"/>
        <v>5</v>
      </c>
      <c r="R4" s="18">
        <f t="shared" si="2"/>
        <v>85.454545454545453</v>
      </c>
      <c r="S4" s="19"/>
    </row>
    <row r="5" spans="1:19" ht="15.75" thickBot="1" x14ac:dyDescent="0.3">
      <c r="A5" s="11" t="s">
        <v>4</v>
      </c>
      <c r="B5" s="30">
        <v>5</v>
      </c>
      <c r="C5" s="31">
        <v>4</v>
      </c>
      <c r="D5" s="31">
        <v>3</v>
      </c>
      <c r="E5" s="31">
        <v>4</v>
      </c>
      <c r="F5" s="35">
        <v>3</v>
      </c>
      <c r="G5" s="35">
        <v>1</v>
      </c>
      <c r="H5" s="38">
        <v>2</v>
      </c>
      <c r="I5" s="38">
        <v>3</v>
      </c>
      <c r="J5" s="38">
        <v>1</v>
      </c>
      <c r="K5" s="41">
        <v>3</v>
      </c>
      <c r="L5" s="44">
        <v>2</v>
      </c>
      <c r="M5" s="44">
        <v>1</v>
      </c>
      <c r="N5" s="44">
        <v>1</v>
      </c>
      <c r="O5" s="47">
        <v>5</v>
      </c>
      <c r="P5" s="24">
        <f t="shared" si="0"/>
        <v>38</v>
      </c>
      <c r="Q5" s="23" t="str">
        <f t="shared" si="1"/>
        <v>4</v>
      </c>
      <c r="R5" s="18">
        <f t="shared" si="2"/>
        <v>69.090909090909093</v>
      </c>
      <c r="S5" s="19"/>
    </row>
    <row r="6" spans="1:19" ht="15.75" thickBot="1" x14ac:dyDescent="0.3">
      <c r="A6" s="11" t="s">
        <v>5</v>
      </c>
      <c r="B6" s="30">
        <v>1</v>
      </c>
      <c r="C6" s="31">
        <v>1</v>
      </c>
      <c r="D6" s="31">
        <v>0</v>
      </c>
      <c r="E6" s="31">
        <v>1</v>
      </c>
      <c r="F6" s="35">
        <v>3</v>
      </c>
      <c r="G6" s="35">
        <v>0</v>
      </c>
      <c r="H6" s="38">
        <v>1</v>
      </c>
      <c r="I6" s="38">
        <v>0</v>
      </c>
      <c r="J6" s="38">
        <v>0</v>
      </c>
      <c r="K6" s="41">
        <v>3</v>
      </c>
      <c r="L6" s="44">
        <v>1</v>
      </c>
      <c r="M6" s="44">
        <v>2</v>
      </c>
      <c r="N6" s="44">
        <v>0</v>
      </c>
      <c r="O6" s="47">
        <v>4</v>
      </c>
      <c r="P6" s="24">
        <f t="shared" si="0"/>
        <v>17</v>
      </c>
      <c r="Q6" s="23" t="str">
        <f t="shared" si="1"/>
        <v>1</v>
      </c>
      <c r="R6" s="18">
        <f t="shared" si="2"/>
        <v>30.90909090909091</v>
      </c>
      <c r="S6" s="19"/>
    </row>
    <row r="7" spans="1:19" ht="15.75" thickBot="1" x14ac:dyDescent="0.3">
      <c r="A7" s="11" t="s">
        <v>6</v>
      </c>
      <c r="B7" s="30">
        <v>2</v>
      </c>
      <c r="C7" s="31">
        <v>4</v>
      </c>
      <c r="D7" s="31">
        <v>2</v>
      </c>
      <c r="E7" s="31">
        <v>4</v>
      </c>
      <c r="F7" s="35">
        <v>4</v>
      </c>
      <c r="G7" s="35">
        <v>2</v>
      </c>
      <c r="H7" s="38">
        <v>2</v>
      </c>
      <c r="I7" s="38">
        <v>3</v>
      </c>
      <c r="J7" s="38">
        <v>3</v>
      </c>
      <c r="K7" s="41">
        <v>3</v>
      </c>
      <c r="L7" s="44">
        <v>3</v>
      </c>
      <c r="M7" s="44">
        <v>2</v>
      </c>
      <c r="N7" s="44">
        <v>1</v>
      </c>
      <c r="O7" s="47">
        <v>8</v>
      </c>
      <c r="P7" s="24">
        <f t="shared" si="0"/>
        <v>43</v>
      </c>
      <c r="Q7" s="23" t="str">
        <f t="shared" si="1"/>
        <v>4</v>
      </c>
      <c r="R7" s="18">
        <f t="shared" si="2"/>
        <v>78.181818181818187</v>
      </c>
      <c r="S7" s="19"/>
    </row>
    <row r="8" spans="1:19" ht="15.75" thickBot="1" x14ac:dyDescent="0.3">
      <c r="A8" s="11" t="s">
        <v>7</v>
      </c>
      <c r="B8" s="30">
        <v>5</v>
      </c>
      <c r="C8" s="31">
        <v>4</v>
      </c>
      <c r="D8" s="31">
        <v>2</v>
      </c>
      <c r="E8" s="31">
        <v>4</v>
      </c>
      <c r="F8" s="35">
        <v>4</v>
      </c>
      <c r="G8" s="35">
        <v>2</v>
      </c>
      <c r="H8" s="38">
        <v>3</v>
      </c>
      <c r="I8" s="38">
        <v>3</v>
      </c>
      <c r="J8" s="38">
        <v>3</v>
      </c>
      <c r="K8" s="41">
        <v>3</v>
      </c>
      <c r="L8" s="44">
        <v>0</v>
      </c>
      <c r="M8" s="44">
        <v>1</v>
      </c>
      <c r="N8" s="44">
        <v>1</v>
      </c>
      <c r="O8" s="47">
        <v>9</v>
      </c>
      <c r="P8" s="24">
        <f t="shared" si="0"/>
        <v>44</v>
      </c>
      <c r="Q8" s="23" t="str">
        <f t="shared" si="1"/>
        <v>5</v>
      </c>
      <c r="R8" s="18">
        <f t="shared" si="2"/>
        <v>80</v>
      </c>
      <c r="S8" s="19"/>
    </row>
    <row r="9" spans="1:19" ht="15.75" thickBot="1" x14ac:dyDescent="0.3">
      <c r="A9" s="11" t="s">
        <v>8</v>
      </c>
      <c r="B9" s="30">
        <v>1</v>
      </c>
      <c r="C9" s="31">
        <v>1</v>
      </c>
      <c r="D9" s="31">
        <v>0</v>
      </c>
      <c r="E9" s="31">
        <v>0</v>
      </c>
      <c r="F9" s="35">
        <v>1</v>
      </c>
      <c r="G9" s="35">
        <v>0</v>
      </c>
      <c r="H9" s="38">
        <v>1</v>
      </c>
      <c r="I9" s="38">
        <v>2</v>
      </c>
      <c r="J9" s="38">
        <v>1</v>
      </c>
      <c r="K9" s="41">
        <v>1</v>
      </c>
      <c r="L9" s="44">
        <v>1</v>
      </c>
      <c r="M9" s="44">
        <v>3</v>
      </c>
      <c r="N9" s="44">
        <v>0</v>
      </c>
      <c r="O9" s="47">
        <v>0</v>
      </c>
      <c r="P9" s="24">
        <f t="shared" si="0"/>
        <v>12</v>
      </c>
      <c r="Q9" s="23" t="str">
        <f t="shared" si="1"/>
        <v>1</v>
      </c>
      <c r="R9" s="18">
        <f t="shared" si="2"/>
        <v>21.818181818181817</v>
      </c>
      <c r="S9" s="19"/>
    </row>
    <row r="10" spans="1:19" ht="15.75" thickBot="1" x14ac:dyDescent="0.3">
      <c r="A10" s="11" t="s">
        <v>9</v>
      </c>
      <c r="B10" s="30">
        <v>0</v>
      </c>
      <c r="C10" s="31">
        <v>1</v>
      </c>
      <c r="D10" s="31">
        <v>0</v>
      </c>
      <c r="E10" s="31">
        <v>1</v>
      </c>
      <c r="F10" s="35">
        <v>2</v>
      </c>
      <c r="G10" s="35">
        <v>0</v>
      </c>
      <c r="H10" s="38">
        <v>0</v>
      </c>
      <c r="I10" s="38">
        <v>1</v>
      </c>
      <c r="J10" s="38">
        <v>3</v>
      </c>
      <c r="K10" s="41">
        <v>1</v>
      </c>
      <c r="L10" s="44">
        <v>0</v>
      </c>
      <c r="M10" s="44">
        <v>1</v>
      </c>
      <c r="N10" s="44">
        <v>1</v>
      </c>
      <c r="O10" s="47">
        <v>0</v>
      </c>
      <c r="P10" s="24">
        <f t="shared" si="0"/>
        <v>11</v>
      </c>
      <c r="Q10" s="23" t="str">
        <f t="shared" si="1"/>
        <v>1</v>
      </c>
      <c r="R10" s="18">
        <f t="shared" si="2"/>
        <v>20</v>
      </c>
      <c r="S10" s="19"/>
    </row>
    <row r="11" spans="1:19" ht="15.75" thickBot="1" x14ac:dyDescent="0.3">
      <c r="A11" s="11" t="s">
        <v>10</v>
      </c>
      <c r="B11" s="30">
        <v>2</v>
      </c>
      <c r="C11" s="31">
        <v>0</v>
      </c>
      <c r="D11" s="31">
        <v>0</v>
      </c>
      <c r="E11" s="31">
        <v>3</v>
      </c>
      <c r="F11" s="35">
        <v>2</v>
      </c>
      <c r="G11" s="35">
        <v>1</v>
      </c>
      <c r="H11" s="38">
        <v>3</v>
      </c>
      <c r="I11" s="38">
        <v>3</v>
      </c>
      <c r="J11" s="38">
        <v>0</v>
      </c>
      <c r="K11" s="41">
        <v>3</v>
      </c>
      <c r="L11" s="44">
        <v>1</v>
      </c>
      <c r="M11" s="44">
        <v>3</v>
      </c>
      <c r="N11" s="44">
        <v>1</v>
      </c>
      <c r="O11" s="47">
        <v>5</v>
      </c>
      <c r="P11" s="24">
        <f t="shared" si="0"/>
        <v>27</v>
      </c>
      <c r="Q11" s="23" t="str">
        <f t="shared" si="1"/>
        <v>3</v>
      </c>
      <c r="R11" s="18">
        <f t="shared" si="2"/>
        <v>49.090909090909093</v>
      </c>
      <c r="S11" s="19"/>
    </row>
    <row r="12" spans="1:19" ht="15.75" thickBot="1" x14ac:dyDescent="0.3">
      <c r="A12" s="11" t="s">
        <v>11</v>
      </c>
      <c r="B12" s="30">
        <v>2</v>
      </c>
      <c r="C12" s="31">
        <v>1</v>
      </c>
      <c r="D12" s="31">
        <v>1</v>
      </c>
      <c r="E12" s="31">
        <v>1</v>
      </c>
      <c r="F12" s="35">
        <v>3</v>
      </c>
      <c r="G12" s="35">
        <v>0</v>
      </c>
      <c r="H12" s="38">
        <v>3</v>
      </c>
      <c r="I12" s="38">
        <v>0</v>
      </c>
      <c r="J12" s="38">
        <v>1</v>
      </c>
      <c r="K12" s="41">
        <v>2</v>
      </c>
      <c r="L12" s="44">
        <v>1</v>
      </c>
      <c r="M12" s="44">
        <v>1</v>
      </c>
      <c r="N12" s="44">
        <v>1</v>
      </c>
      <c r="O12" s="47">
        <v>6</v>
      </c>
      <c r="P12" s="24">
        <f t="shared" si="0"/>
        <v>23</v>
      </c>
      <c r="Q12" s="23" t="str">
        <f t="shared" si="1"/>
        <v>2</v>
      </c>
      <c r="R12" s="18">
        <f t="shared" si="2"/>
        <v>41.81818181818182</v>
      </c>
      <c r="S12" s="19"/>
    </row>
    <row r="13" spans="1:19" ht="15.75" thickBot="1" x14ac:dyDescent="0.3">
      <c r="A13" s="11" t="s">
        <v>12</v>
      </c>
      <c r="B13" s="30">
        <v>4</v>
      </c>
      <c r="C13" s="31">
        <v>4</v>
      </c>
      <c r="D13" s="31">
        <v>3</v>
      </c>
      <c r="E13" s="31">
        <v>4</v>
      </c>
      <c r="F13" s="35">
        <v>3</v>
      </c>
      <c r="G13" s="35">
        <v>1</v>
      </c>
      <c r="H13" s="38">
        <v>4</v>
      </c>
      <c r="I13" s="38">
        <v>3</v>
      </c>
      <c r="J13" s="38">
        <v>2</v>
      </c>
      <c r="K13" s="41">
        <v>3</v>
      </c>
      <c r="L13" s="44">
        <v>1</v>
      </c>
      <c r="M13" s="44">
        <v>3</v>
      </c>
      <c r="N13" s="44">
        <v>1</v>
      </c>
      <c r="O13" s="47">
        <v>1</v>
      </c>
      <c r="P13" s="24">
        <f t="shared" si="0"/>
        <v>37</v>
      </c>
      <c r="Q13" s="23" t="str">
        <f t="shared" si="1"/>
        <v>4</v>
      </c>
      <c r="R13" s="18">
        <f t="shared" si="2"/>
        <v>67.272727272727266</v>
      </c>
      <c r="S13" s="19"/>
    </row>
    <row r="14" spans="1:19" ht="15.75" thickBot="1" x14ac:dyDescent="0.3">
      <c r="A14" s="11" t="s">
        <v>13</v>
      </c>
      <c r="B14" s="30">
        <v>2</v>
      </c>
      <c r="C14" s="31">
        <v>0</v>
      </c>
      <c r="D14" s="31">
        <v>0</v>
      </c>
      <c r="E14" s="31">
        <v>0</v>
      </c>
      <c r="F14" s="35">
        <v>3</v>
      </c>
      <c r="G14" s="35">
        <v>0</v>
      </c>
      <c r="H14" s="38">
        <v>2</v>
      </c>
      <c r="I14" s="38">
        <v>0</v>
      </c>
      <c r="J14" s="38">
        <v>0</v>
      </c>
      <c r="K14" s="41">
        <v>3</v>
      </c>
      <c r="L14" s="44">
        <v>1</v>
      </c>
      <c r="M14" s="44">
        <v>1</v>
      </c>
      <c r="N14" s="44">
        <v>2</v>
      </c>
      <c r="O14" s="47">
        <v>4</v>
      </c>
      <c r="P14" s="24">
        <f t="shared" si="0"/>
        <v>18</v>
      </c>
      <c r="Q14" s="23" t="str">
        <f t="shared" si="1"/>
        <v>1</v>
      </c>
      <c r="R14" s="18">
        <f t="shared" si="2"/>
        <v>32.727272727272727</v>
      </c>
      <c r="S14" s="19"/>
    </row>
    <row r="15" spans="1:19" ht="15.75" thickBot="1" x14ac:dyDescent="0.3">
      <c r="A15" s="11" t="s">
        <v>14</v>
      </c>
      <c r="B15" s="30">
        <v>5</v>
      </c>
      <c r="C15" s="31">
        <v>4</v>
      </c>
      <c r="D15" s="31">
        <v>2</v>
      </c>
      <c r="E15" s="31">
        <v>4</v>
      </c>
      <c r="F15" s="35">
        <v>4</v>
      </c>
      <c r="G15" s="35">
        <v>1</v>
      </c>
      <c r="H15" s="38">
        <v>4</v>
      </c>
      <c r="I15" s="38">
        <v>3</v>
      </c>
      <c r="J15" s="38">
        <v>4</v>
      </c>
      <c r="K15" s="41">
        <v>3</v>
      </c>
      <c r="L15" s="44">
        <v>1</v>
      </c>
      <c r="M15" s="44">
        <v>2</v>
      </c>
      <c r="N15" s="44">
        <v>2</v>
      </c>
      <c r="O15" s="47">
        <v>6</v>
      </c>
      <c r="P15" s="24">
        <f t="shared" si="0"/>
        <v>45</v>
      </c>
      <c r="Q15" s="23" t="str">
        <f t="shared" si="1"/>
        <v>5</v>
      </c>
      <c r="R15" s="18">
        <f t="shared" si="2"/>
        <v>81.818181818181813</v>
      </c>
      <c r="S15" s="19"/>
    </row>
    <row r="16" spans="1:19" ht="15.75" thickBot="1" x14ac:dyDescent="0.3">
      <c r="A16" s="11" t="s">
        <v>15</v>
      </c>
      <c r="B16" s="30">
        <v>4</v>
      </c>
      <c r="C16" s="31">
        <v>2</v>
      </c>
      <c r="D16" s="31">
        <v>2</v>
      </c>
      <c r="E16" s="31">
        <v>2</v>
      </c>
      <c r="F16" s="35">
        <v>4</v>
      </c>
      <c r="G16" s="35">
        <v>1</v>
      </c>
      <c r="H16" s="38">
        <v>2</v>
      </c>
      <c r="I16" s="38">
        <v>0</v>
      </c>
      <c r="J16" s="38">
        <v>3</v>
      </c>
      <c r="K16" s="41">
        <v>3</v>
      </c>
      <c r="L16" s="44">
        <v>1</v>
      </c>
      <c r="M16" s="44">
        <v>2</v>
      </c>
      <c r="N16" s="44">
        <v>0</v>
      </c>
      <c r="O16" s="47">
        <v>8</v>
      </c>
      <c r="P16" s="24">
        <f t="shared" si="0"/>
        <v>34</v>
      </c>
      <c r="Q16" s="23" t="str">
        <f t="shared" si="1"/>
        <v>3</v>
      </c>
      <c r="R16" s="18">
        <f t="shared" si="2"/>
        <v>61.81818181818182</v>
      </c>
      <c r="S16" s="19"/>
    </row>
    <row r="17" spans="1:19" ht="15.75" thickBot="1" x14ac:dyDescent="0.3">
      <c r="A17" s="12" t="s">
        <v>16</v>
      </c>
      <c r="B17" s="32">
        <v>3</v>
      </c>
      <c r="C17" s="33">
        <v>1</v>
      </c>
      <c r="D17" s="33">
        <v>2</v>
      </c>
      <c r="E17" s="33">
        <v>4</v>
      </c>
      <c r="F17" s="36">
        <v>4</v>
      </c>
      <c r="G17" s="36">
        <v>1</v>
      </c>
      <c r="H17" s="39">
        <v>2</v>
      </c>
      <c r="I17" s="39">
        <v>3</v>
      </c>
      <c r="J17" s="39">
        <v>1</v>
      </c>
      <c r="K17" s="42">
        <v>3</v>
      </c>
      <c r="L17" s="45">
        <v>1</v>
      </c>
      <c r="M17" s="45">
        <v>2</v>
      </c>
      <c r="N17" s="45">
        <v>2</v>
      </c>
      <c r="O17" s="48">
        <v>9</v>
      </c>
      <c r="P17" s="25">
        <f t="shared" si="0"/>
        <v>38</v>
      </c>
      <c r="Q17" s="23" t="str">
        <f t="shared" si="1"/>
        <v>4</v>
      </c>
      <c r="R17" s="20">
        <f t="shared" si="2"/>
        <v>69.090909090909093</v>
      </c>
      <c r="S17" s="21"/>
    </row>
    <row r="18" spans="1:19" x14ac:dyDescent="0.25">
      <c r="A18" s="10"/>
      <c r="B18" s="49">
        <f t="shared" ref="B18:P18" si="3">AVERAGE(B2:B17)</f>
        <v>3</v>
      </c>
      <c r="C18" s="49">
        <f t="shared" si="3"/>
        <v>2.1875</v>
      </c>
      <c r="D18" s="49">
        <f t="shared" si="3"/>
        <v>1.5</v>
      </c>
      <c r="E18" s="49">
        <f t="shared" si="3"/>
        <v>2.5625</v>
      </c>
      <c r="F18" s="49">
        <f t="shared" si="3"/>
        <v>2.9375</v>
      </c>
      <c r="G18" s="49">
        <f t="shared" si="3"/>
        <v>0.8125</v>
      </c>
      <c r="H18" s="49">
        <f t="shared" si="3"/>
        <v>2.1875</v>
      </c>
      <c r="I18" s="49">
        <f t="shared" si="3"/>
        <v>1.875</v>
      </c>
      <c r="J18" s="49">
        <f t="shared" si="3"/>
        <v>1.875</v>
      </c>
      <c r="K18" s="49">
        <f t="shared" si="3"/>
        <v>2.5625</v>
      </c>
      <c r="L18" s="49">
        <f t="shared" si="3"/>
        <v>1.1875</v>
      </c>
      <c r="M18" s="49">
        <f t="shared" si="3"/>
        <v>1.9375</v>
      </c>
      <c r="N18" s="49">
        <f t="shared" si="3"/>
        <v>1</v>
      </c>
      <c r="O18" s="49">
        <f t="shared" si="3"/>
        <v>5.1875</v>
      </c>
      <c r="P18" s="26">
        <f t="shared" si="3"/>
        <v>30.8125</v>
      </c>
      <c r="Q18" s="27"/>
      <c r="R18" s="50">
        <f>(P18*100)/55</f>
        <v>56.022727272727273</v>
      </c>
      <c r="S18" s="52" t="s">
        <v>33</v>
      </c>
    </row>
    <row r="19" spans="1:19" ht="15.75" thickBot="1" x14ac:dyDescent="0.3">
      <c r="A19" s="12" t="s">
        <v>32</v>
      </c>
      <c r="B19" s="8"/>
      <c r="C19" s="8"/>
      <c r="D19" s="8"/>
      <c r="E19" s="51">
        <f>SUM(B18:E18)*100/16</f>
        <v>57.8125</v>
      </c>
      <c r="F19" s="8"/>
      <c r="G19" s="51">
        <f>SUM(F18:G18)*100/8</f>
        <v>46.875</v>
      </c>
      <c r="H19" s="8"/>
      <c r="I19" s="8"/>
      <c r="J19" s="51">
        <f>SUM(H18:J18)*100/11</f>
        <v>53.977272727272727</v>
      </c>
      <c r="K19" s="51">
        <f>K18*100/3</f>
        <v>85.416666666666671</v>
      </c>
      <c r="L19" s="8"/>
      <c r="M19" s="8"/>
      <c r="N19" s="51">
        <f>SUM(L18:N18)*100/9</f>
        <v>45.833333333333336</v>
      </c>
      <c r="O19" s="51">
        <f>O18*100/10</f>
        <v>51.875</v>
      </c>
      <c r="P19" s="15"/>
      <c r="Q19" s="2"/>
      <c r="R19" s="53">
        <f>MEDIAN(R2:R17)</f>
        <v>64.545454545454547</v>
      </c>
      <c r="S19" s="54" t="s">
        <v>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2021-03-25T18:39:03Z</dcterms:created>
  <dcterms:modified xsi:type="dcterms:W3CDTF">2021-06-13T13:52:15Z</dcterms:modified>
  <cp:category/>
  <cp:contentStatus/>
</cp:coreProperties>
</file>